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DieseArbeitsmappe" defaultThemeVersion="164011"/>
  <mc:AlternateContent xmlns:mc="http://schemas.openxmlformats.org/markup-compatibility/2006">
    <mc:Choice Requires="x15">
      <x15ac:absPath xmlns:x15ac="http://schemas.microsoft.com/office/spreadsheetml/2010/11/ac" url="\\tllnet.thlv.de\abt\Abt4\Ref41\AOE\Rating\RATING_ILU\02 Berechnung_Versionen_BewRahmen\Versionen_2023\Versionen_fertig\"/>
    </mc:Choice>
  </mc:AlternateContent>
  <workbookProtection workbookAlgorithmName="SHA-512" workbookHashValue="tBrPY8aalvK6FyrJuo4nNhdiRGV91rtHhMs37On6rNQEs/l1PeHAiSEHPOjkJB+pXPT/PFwOaoUO1kExTE7X0A==" workbookSaltValue="zSYU9NgpZJEEWtyPXzq7EQ==" workbookSpinCount="100000" lockStructure="1"/>
  <bookViews>
    <workbookView xWindow="0" yWindow="0" windowWidth="28800" windowHeight="12600"/>
  </bookViews>
  <sheets>
    <sheet name="Start" sheetId="2" r:id="rId1"/>
    <sheet name="Hinweise" sheetId="3" r:id="rId2"/>
    <sheet name="Ergebnis" sheetId="23" r:id="rId3"/>
    <sheet name="Bewertrahmen" sheetId="5" r:id="rId4"/>
    <sheet name="Back_Rahmen" sheetId="13" state="hidden" r:id="rId5"/>
    <sheet name="Sonstiges" sheetId="24" state="hidden" r:id="rId6"/>
    <sheet name="Hilfstabelle" sheetId="26" state="hidden" r:id="rId7"/>
  </sheets>
  <externalReferences>
    <externalReference r:id="rId8"/>
  </externalReferences>
  <definedNames>
    <definedName name="_xlnm.Print_Area" localSheetId="3">Bewertrahmen!$A$1:$P$37</definedName>
    <definedName name="_xlnm.Print_Area" localSheetId="2">Ergebnis!$A$1:$N$56</definedName>
    <definedName name="_xlnm.Print_Area" localSheetId="1">Hinweise!$A$1:$K$41</definedName>
    <definedName name="_xlnm.Print_Area" localSheetId="0">Start!$A$2:$J$55</definedName>
    <definedName name="Jahr_0">#REF!</definedName>
    <definedName name="Jahr_1">#REF!</definedName>
    <definedName name="Jahr_2">#REF!</definedName>
    <definedName name="Jahr_3">#REF!</definedName>
    <definedName name="Jahr_4">#REF!</definedName>
    <definedName name="Rechtsform">#REF!</definedName>
    <definedName name="zeitraum">#REF!</definedName>
  </definedNames>
  <calcPr calcId="162913" iterateDelta="252"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23" l="1"/>
  <c r="C16" i="23"/>
  <c r="J12" i="26"/>
  <c r="J11" i="26"/>
  <c r="I11" i="26"/>
  <c r="J10" i="26"/>
  <c r="I10" i="26"/>
  <c r="K7" i="26"/>
  <c r="J7" i="26"/>
  <c r="L7" i="26" s="1"/>
  <c r="M7" i="26" s="1"/>
  <c r="I7" i="26"/>
  <c r="K6" i="26"/>
  <c r="L6" i="26" s="1"/>
  <c r="M6" i="26" s="1"/>
  <c r="J6" i="26"/>
  <c r="I6" i="26"/>
  <c r="D9" i="13" l="1"/>
  <c r="D13" i="13"/>
  <c r="D51" i="23"/>
  <c r="D50" i="23"/>
  <c r="D49" i="23"/>
  <c r="B10" i="5" l="1"/>
  <c r="B29" i="23"/>
  <c r="B44" i="23" l="1"/>
  <c r="D25" i="13"/>
  <c r="D21" i="13"/>
  <c r="D17" i="13"/>
  <c r="D5" i="13"/>
  <c r="B4" i="23" l="1"/>
  <c r="B45" i="23"/>
  <c r="K25" i="23"/>
  <c r="D19" i="23"/>
  <c r="N21" i="5" l="1"/>
  <c r="M21" i="5"/>
  <c r="L21" i="5"/>
  <c r="K21" i="5"/>
  <c r="J21" i="5"/>
  <c r="I21" i="5"/>
  <c r="H21" i="5"/>
  <c r="G21" i="5"/>
  <c r="F21" i="5"/>
  <c r="E21" i="5"/>
  <c r="N20" i="5"/>
  <c r="M20" i="5"/>
  <c r="L20" i="5"/>
  <c r="K20" i="5"/>
  <c r="J20" i="5"/>
  <c r="I20" i="5"/>
  <c r="H20" i="5"/>
  <c r="G20" i="5"/>
  <c r="F20" i="5"/>
  <c r="E20" i="5"/>
  <c r="N19" i="5"/>
  <c r="M19" i="5"/>
  <c r="L19" i="5"/>
  <c r="K19" i="5"/>
  <c r="J19" i="5"/>
  <c r="I19" i="5"/>
  <c r="H19" i="5"/>
  <c r="G19" i="5"/>
  <c r="F19" i="5"/>
  <c r="E19" i="5"/>
  <c r="N18" i="5"/>
  <c r="M18" i="5"/>
  <c r="L18" i="5"/>
  <c r="K18" i="5"/>
  <c r="J18" i="5"/>
  <c r="I18" i="5"/>
  <c r="H18" i="5"/>
  <c r="G18" i="5"/>
  <c r="F18" i="5"/>
  <c r="E18" i="5"/>
  <c r="N17" i="5"/>
  <c r="M17" i="5"/>
  <c r="L17" i="5"/>
  <c r="K17" i="5"/>
  <c r="J17" i="5"/>
  <c r="I17" i="5"/>
  <c r="H17" i="5"/>
  <c r="G17" i="5"/>
  <c r="F17" i="5"/>
  <c r="E17" i="5"/>
  <c r="E4" i="5" l="1"/>
  <c r="K9" i="13" l="1"/>
  <c r="N9" i="13" l="1"/>
  <c r="G9" i="13"/>
  <c r="L9" i="13"/>
  <c r="E9" i="13"/>
  <c r="I9" i="13"/>
  <c r="M9" i="13"/>
  <c r="H9" i="13"/>
  <c r="F9" i="13"/>
  <c r="J9" i="13"/>
  <c r="N17" i="13"/>
  <c r="G17" i="13" l="1"/>
  <c r="M17" i="13"/>
  <c r="J17" i="13"/>
  <c r="I17" i="13"/>
  <c r="L17" i="13"/>
  <c r="H17" i="13"/>
  <c r="F17" i="13"/>
  <c r="E17" i="13"/>
  <c r="K17" i="13"/>
  <c r="D10" i="13"/>
  <c r="M35" i="23" s="1"/>
  <c r="D18" i="13" l="1"/>
  <c r="M37" i="23" s="1"/>
  <c r="N21" i="13"/>
  <c r="N5" i="13"/>
  <c r="N13" i="13"/>
  <c r="H13" i="13"/>
  <c r="M13" i="13"/>
  <c r="F13" i="13"/>
  <c r="K13" i="13"/>
  <c r="J13" i="13"/>
  <c r="L13" i="13"/>
  <c r="E13" i="13"/>
  <c r="G13" i="13"/>
  <c r="I13" i="13"/>
  <c r="N25" i="13"/>
  <c r="D14" i="13" l="1"/>
  <c r="G21" i="13"/>
  <c r="F21" i="13"/>
  <c r="J21" i="13"/>
  <c r="M21" i="13"/>
  <c r="E21" i="13"/>
  <c r="I21" i="13"/>
  <c r="H21" i="13"/>
  <c r="L21" i="13"/>
  <c r="K21" i="13"/>
  <c r="I5" i="13"/>
  <c r="H5" i="13"/>
  <c r="F5" i="13"/>
  <c r="J5" i="13"/>
  <c r="G5" i="13"/>
  <c r="K5" i="13"/>
  <c r="M5" i="13"/>
  <c r="E5" i="13"/>
  <c r="L5" i="13"/>
  <c r="G25" i="13"/>
  <c r="M25" i="13"/>
  <c r="J25" i="13"/>
  <c r="F25" i="13"/>
  <c r="K25" i="13"/>
  <c r="L25" i="13"/>
  <c r="H25" i="13"/>
  <c r="I25" i="13"/>
  <c r="E25" i="13"/>
  <c r="D22" i="13" l="1"/>
  <c r="M38" i="23" s="1"/>
  <c r="D6" i="13"/>
  <c r="M34" i="23" s="1"/>
  <c r="D26" i="13"/>
  <c r="M39" i="23" s="1"/>
  <c r="M32" i="23" l="1"/>
  <c r="M40" i="23" s="1"/>
  <c r="D34" i="13" s="1"/>
  <c r="H34" i="13" s="1"/>
  <c r="G34" i="13" l="1"/>
  <c r="E34" i="13"/>
  <c r="F34" i="13"/>
  <c r="D35" i="13" l="1"/>
  <c r="H53" i="23" s="1"/>
</calcChain>
</file>

<file path=xl/comments1.xml><?xml version="1.0" encoding="utf-8"?>
<comments xmlns="http://schemas.openxmlformats.org/spreadsheetml/2006/main">
  <authors>
    <author>Torsten Weidemann</author>
    <author>TLLLR Matthes, Ines</author>
  </authors>
  <commentList>
    <comment ref="B22" authorId="0" shapeId="0">
      <text>
        <r>
          <rPr>
            <b/>
            <sz val="11"/>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r>
          <rPr>
            <b/>
            <sz val="9"/>
            <color indexed="81"/>
            <rFont val="Tahoma"/>
            <family val="2"/>
          </rPr>
          <t xml:space="preserve">
</t>
        </r>
      </text>
    </comment>
    <comment ref="K26" authorId="1" shapeId="0">
      <text>
        <r>
          <rPr>
            <b/>
            <sz val="9"/>
            <color indexed="81"/>
            <rFont val="Segoe UI"/>
            <family val="2"/>
          </rPr>
          <t xml:space="preserve">Im letzten vorliegenden Jahresabschluss ausgewiesenes Einkommen   </t>
        </r>
        <r>
          <rPr>
            <sz val="9"/>
            <color indexed="81"/>
            <rFont val="Segoe UI"/>
            <family val="2"/>
          </rPr>
          <t xml:space="preserve"> 
</t>
        </r>
      </text>
    </comment>
  </commentList>
</comments>
</file>

<file path=xl/sharedStrings.xml><?xml version="1.0" encoding="utf-8"?>
<sst xmlns="http://schemas.openxmlformats.org/spreadsheetml/2006/main" count="236" uniqueCount="173">
  <si>
    <t>Hinweise</t>
  </si>
  <si>
    <t>Berechnung</t>
  </si>
  <si>
    <t xml:space="preserve"> Ansprechpartner:</t>
  </si>
  <si>
    <t xml:space="preserve"> Tel.:
E-Mail:  </t>
  </si>
  <si>
    <t xml:space="preserve"> Hinweise </t>
  </si>
  <si>
    <r>
      <t xml:space="preserve">  MENÜ / zu den Kennzahlen</t>
    </r>
    <r>
      <rPr>
        <b/>
        <i/>
        <sz val="12"/>
        <color theme="4" tint="-0.499984740745262"/>
        <rFont val="Arial"/>
        <family val="2"/>
      </rPr>
      <t xml:space="preserve">:  </t>
    </r>
    <r>
      <rPr>
        <b/>
        <i/>
        <sz val="10"/>
        <color theme="4" tint="-0.499984740745262"/>
        <rFont val="Arial"/>
        <family val="2"/>
      </rPr>
      <t xml:space="preserve">                 </t>
    </r>
    <r>
      <rPr>
        <i/>
        <sz val="9"/>
        <color theme="4" tint="-0.499984740745262"/>
        <rFont val="Arial"/>
        <family val="2"/>
      </rPr>
      <t>(Bitte anklicken)</t>
    </r>
  </si>
  <si>
    <t xml:space="preserve"> ► RATING - ERGEBNIS</t>
  </si>
  <si>
    <t xml:space="preserve"> ► S T A R T S E I T E</t>
  </si>
  <si>
    <t>Kennzahlen für das Betriebsrating</t>
  </si>
  <si>
    <t>ME</t>
  </si>
  <si>
    <t>Kennzahl</t>
  </si>
  <si>
    <t>1.</t>
  </si>
  <si>
    <t>Einkommen (Ordentliches Ergebnis plus Personalaufwand)</t>
  </si>
  <si>
    <t>2.</t>
  </si>
  <si>
    <r>
      <t xml:space="preserve">Eigenkapitalveränderung (ordentlich)  </t>
    </r>
    <r>
      <rPr>
        <b/>
        <sz val="11"/>
        <rFont val="Arial"/>
        <family val="2"/>
      </rPr>
      <t>für Einzelunternehmen u. Personengesellschaften</t>
    </r>
  </si>
  <si>
    <t>3.</t>
  </si>
  <si>
    <t>%</t>
  </si>
  <si>
    <t>Eigenkapitalquote</t>
  </si>
  <si>
    <t>4.</t>
  </si>
  <si>
    <t>Gesamtkapitalrentabilität</t>
  </si>
  <si>
    <t>5.</t>
  </si>
  <si>
    <t>Ausschöpfung der mittelfristigen Kapitaldienstgrenze</t>
  </si>
  <si>
    <r>
      <t xml:space="preserve"> Feld gesperrt        - </t>
    </r>
    <r>
      <rPr>
        <b/>
        <i/>
        <sz val="10"/>
        <rFont val="Arial"/>
        <family val="2"/>
      </rPr>
      <t>Eingabe nicht möglich</t>
    </r>
    <r>
      <rPr>
        <sz val="9"/>
        <rFont val="Arial"/>
        <family val="2"/>
      </rPr>
      <t xml:space="preserve"> (z.B. Festlegungen oder Texte)</t>
    </r>
  </si>
  <si>
    <r>
      <t xml:space="preserve"> Berechnungsfeld   </t>
    </r>
    <r>
      <rPr>
        <b/>
        <i/>
        <sz val="10"/>
        <rFont val="Arial"/>
        <family val="2"/>
      </rPr>
      <t xml:space="preserve">- Eingabe nicht möglich </t>
    </r>
  </si>
  <si>
    <t xml:space="preserve"> Eingabefeld</t>
  </si>
  <si>
    <t xml:space="preserve">Betrieb: </t>
  </si>
  <si>
    <t xml:space="preserve">Rechtsform: </t>
  </si>
  <si>
    <t xml:space="preserve"> ► H I N W E I S E</t>
  </si>
  <si>
    <t>Rating-Ergebnis nach Kennzahlen:</t>
  </si>
  <si>
    <t>Ratingkriterien</t>
  </si>
  <si>
    <t>Bewertung</t>
  </si>
  <si>
    <r>
      <t>1.    Einkommen</t>
    </r>
    <r>
      <rPr>
        <sz val="10"/>
        <rFont val="Arial"/>
        <family val="2"/>
      </rPr>
      <t xml:space="preserve"> </t>
    </r>
    <r>
      <rPr>
        <sz val="11"/>
        <rFont val="Arial"/>
        <family val="2"/>
      </rPr>
      <t>(Ordentliches Ergebnis+ Personalaufwand)</t>
    </r>
  </si>
  <si>
    <t>EUR/AK</t>
  </si>
  <si>
    <t>3.    Eigenkapitalquote</t>
  </si>
  <si>
    <t>4.    Gesamtkapitalrentabilität</t>
  </si>
  <si>
    <t>5.    Ausschöpfung der mittelfristigen Kapitaldienstgrenze</t>
  </si>
  <si>
    <r>
      <t xml:space="preserve">BEWERTUNG   </t>
    </r>
    <r>
      <rPr>
        <sz val="11"/>
        <rFont val="Arial"/>
        <family val="2"/>
      </rPr>
      <t>(Summe der fünf Rating-Noten)</t>
    </r>
  </si>
  <si>
    <t>Bewertungspunkte</t>
  </si>
  <si>
    <t>-</t>
  </si>
  <si>
    <t>Prosperitätsgrenze:</t>
  </si>
  <si>
    <t>Rating-Klassen:</t>
  </si>
  <si>
    <t>Klasse</t>
  </si>
  <si>
    <t>Beurteilung der Förderwürdigkeit/Fördernotwendigkeit</t>
  </si>
  <si>
    <t>I</t>
  </si>
  <si>
    <t>keine Förderung</t>
  </si>
  <si>
    <t>II</t>
  </si>
  <si>
    <t>Förderung</t>
  </si>
  <si>
    <t>III</t>
  </si>
  <si>
    <t>Rating-Klasse des Betriebes:</t>
  </si>
  <si>
    <t xml:space="preserve"> </t>
  </si>
  <si>
    <t>Bewertungsrahmen für die Benotung der Kennzahlen</t>
  </si>
  <si>
    <r>
      <t>Nr.</t>
    </r>
    <r>
      <rPr>
        <b/>
        <vertAlign val="superscript"/>
        <sz val="11"/>
        <rFont val="Arial"/>
        <family val="2"/>
      </rPr>
      <t>1)</t>
    </r>
  </si>
  <si>
    <t>1. Einkommen</t>
  </si>
  <si>
    <t>3. Eigenkapitalquote</t>
  </si>
  <si>
    <t>4. Gesamtkapitalrentabilität</t>
  </si>
  <si>
    <t>5. Ausschöpfung mittelfristige KDG</t>
  </si>
  <si>
    <t>Lfd. Nr.</t>
  </si>
  <si>
    <t xml:space="preserve"> -</t>
  </si>
  <si>
    <t>Grenzen / In / Out</t>
  </si>
  <si>
    <t>Einkommen</t>
  </si>
  <si>
    <t>untere Grenze (&gt;)</t>
  </si>
  <si>
    <t>obere Grenze (&lt;=)</t>
  </si>
  <si>
    <t>[ Input / Treffer ]</t>
  </si>
  <si>
    <t>Boniturwert / Note</t>
  </si>
  <si>
    <t>Eigenkapitalveränderung
(Einzelunternehmen)</t>
  </si>
  <si>
    <t>Eigenkapitalveränderung
(juristische Person)</t>
  </si>
  <si>
    <t>Eigenkapitalanteil</t>
  </si>
  <si>
    <t>Ausschöpfung KDG</t>
  </si>
  <si>
    <t>untere Grenze (&gt;=)</t>
  </si>
  <si>
    <t>obere Grenze (&lt;)</t>
  </si>
  <si>
    <t>Rating-Klasse</t>
  </si>
  <si>
    <t>Die Förderung nach ILU Teil A und C kann nur erfolgen, wenn die Prosperitätsgrenze eingehalten wird (Einkommensobergrenze im letzten vorzulegenden Jahresabschluss: max. 120.000 Euro/AK). Diese Obergrenze gilt ergänzend zum Betriebsrating.</t>
  </si>
  <si>
    <t>Prüfung von Fördernotwendigkeit (Prosperität) und Förderwürdigkeit der Gartenbaubetriebe</t>
  </si>
  <si>
    <t xml:space="preserve">0361 574157-764   
claudia.kuhaupt@tlllr.thueringen.de </t>
  </si>
  <si>
    <t>€/ha LF</t>
  </si>
  <si>
    <r>
      <t>KZ-Nr.</t>
    </r>
    <r>
      <rPr>
        <vertAlign val="superscript"/>
        <sz val="11"/>
        <rFont val="Arial"/>
        <family val="2"/>
      </rPr>
      <t xml:space="preserve"> 1)</t>
    </r>
  </si>
  <si>
    <t>Eigenkapitalveränderung (ordentlich)</t>
  </si>
  <si>
    <t>*BMEL - Bundesministerium für Ernährung und Landwirtschaft</t>
  </si>
  <si>
    <t xml:space="preserve">Prüfung von Prosperität und Förderwürdigkeit der Gartenbaubetriebe             </t>
  </si>
  <si>
    <r>
      <t>1)</t>
    </r>
    <r>
      <rPr>
        <sz val="10"/>
        <rFont val="Arial"/>
        <family val="2"/>
      </rPr>
      <t xml:space="preserve"> Kennzahlen - Nr. des TLLLR Leistungs-/Betriebsvergleich</t>
    </r>
  </si>
  <si>
    <t>- unter Nutzung des TLLLR-Leistungsvergleiches-</t>
  </si>
  <si>
    <t xml:space="preserve">C. Kuhaupt         </t>
  </si>
  <si>
    <t>2. Eigenkapitalveränderung,  ordentlich</t>
  </si>
  <si>
    <t>1.000 EUR/AK</t>
  </si>
  <si>
    <t xml:space="preserve">   Prüfung von Fördernotwendigkeit und Förderwürdigkeit</t>
  </si>
  <si>
    <r>
      <t xml:space="preserve">  MENÜ                          </t>
    </r>
    <r>
      <rPr>
        <b/>
        <i/>
        <sz val="12"/>
        <color rgb="FF0070C0"/>
        <rFont val="Arial"/>
        <family val="2"/>
      </rPr>
      <t xml:space="preserve">                         </t>
    </r>
    <r>
      <rPr>
        <i/>
        <sz val="12"/>
        <color rgb="FF0070C0"/>
        <rFont val="Arial"/>
        <family val="2"/>
      </rPr>
      <t>(</t>
    </r>
    <r>
      <rPr>
        <i/>
        <sz val="10"/>
        <color rgb="FF0070C0"/>
        <rFont val="Arial"/>
        <family val="2"/>
      </rPr>
      <t>Bitte anklicken)</t>
    </r>
  </si>
  <si>
    <t xml:space="preserve"> ► Bewertungsrahmen (des Ratings)</t>
  </si>
  <si>
    <t>(Wirtschafts- bzw. Kalenderjahr angeben!)</t>
  </si>
  <si>
    <r>
      <t xml:space="preserve">Kennzahlen-
 Nr. </t>
    </r>
    <r>
      <rPr>
        <vertAlign val="superscript"/>
        <sz val="10"/>
        <rFont val="Arial"/>
        <family val="2"/>
      </rPr>
      <t>1 )</t>
    </r>
  </si>
  <si>
    <t xml:space="preserve">   Einkommen (Ordentliches Ergebnis+ Personalaufwand)</t>
  </si>
  <si>
    <r>
      <t xml:space="preserve">Kennzahlen-
Nr. </t>
    </r>
    <r>
      <rPr>
        <b/>
        <i/>
        <vertAlign val="superscript"/>
        <sz val="11"/>
        <rFont val="Arial"/>
        <family val="2"/>
      </rPr>
      <t>1)</t>
    </r>
  </si>
  <si>
    <t>Kennzahl
 Betrieb
(3-jähr. Mittel)</t>
  </si>
  <si>
    <t xml:space="preserve">2.    Eigenkapitalveränderung - ordentlich </t>
  </si>
  <si>
    <t>EUR/ha LF</t>
  </si>
  <si>
    <r>
      <t xml:space="preserve">2.b  Eigenkapitalveränderung - ordentlich </t>
    </r>
    <r>
      <rPr>
        <b/>
        <sz val="11"/>
        <color indexed="10"/>
        <rFont val="Arial"/>
        <family val="2"/>
      </rPr>
      <t>(Juristische Personen)</t>
    </r>
  </si>
  <si>
    <t xml:space="preserve">                von Gartenbaubetrieben             </t>
  </si>
  <si>
    <t xml:space="preserve">Für den Bearbeiter:  </t>
  </si>
  <si>
    <r>
      <t>x.</t>
    </r>
    <r>
      <rPr>
        <sz val="10"/>
        <color rgb="FFFF0000"/>
        <rFont val="Arial"/>
        <family val="2"/>
      </rPr>
      <t>20</t>
    </r>
  </si>
  <si>
    <t xml:space="preserve">Version erstellt in 2020  </t>
  </si>
  <si>
    <r>
      <t>x.20</t>
    </r>
    <r>
      <rPr>
        <sz val="10"/>
        <color rgb="FFFF0000"/>
        <rFont val="Arial"/>
        <family val="2"/>
      </rPr>
      <t>b</t>
    </r>
  </si>
  <si>
    <t>b,  c  … kennzeichnet weitere Änderungen der Version im Jahr</t>
  </si>
  <si>
    <t xml:space="preserve">Achtung: </t>
  </si>
  <si>
    <t xml:space="preserve"> -&gt; ein Betrieb kann nur eine Rechtsform haben  und der Wert wird aus dem Leistungsvergleich übernommen.</t>
  </si>
  <si>
    <t>Version 3.20</t>
  </si>
  <si>
    <t>3.xx</t>
  </si>
  <si>
    <t>Die Version nutzt den Back_Rahmen für Gartenbau.</t>
  </si>
  <si>
    <r>
      <rPr>
        <vertAlign val="superscript"/>
        <sz val="9"/>
        <rFont val="Arial"/>
        <family val="2"/>
      </rPr>
      <t>1)</t>
    </r>
    <r>
      <rPr>
        <sz val="9"/>
        <rFont val="Arial"/>
        <family val="2"/>
      </rPr>
      <t xml:space="preserve"> Kennzahl-Nummer entsprechend TLLLR-Leistungsvergleich </t>
    </r>
  </si>
  <si>
    <r>
      <t xml:space="preserve">1) </t>
    </r>
    <r>
      <rPr>
        <sz val="9"/>
        <rFont val="Arial"/>
        <family val="2"/>
      </rPr>
      <t>Kennzahlen-Nummer des   TLLLR-Leistungsvergleiches</t>
    </r>
  </si>
  <si>
    <r>
      <t xml:space="preserve">1) </t>
    </r>
    <r>
      <rPr>
        <sz val="10"/>
        <rFont val="Arial"/>
        <family val="2"/>
      </rPr>
      <t xml:space="preserve">Kennzahlen-Nummer des   TLLLR-Leistungsvergleiches                                                          </t>
    </r>
    <r>
      <rPr>
        <vertAlign val="superscript"/>
        <sz val="10"/>
        <rFont val="Arial"/>
        <family val="2"/>
      </rPr>
      <t>2)</t>
    </r>
    <r>
      <rPr>
        <sz val="10"/>
        <rFont val="Arial"/>
        <family val="2"/>
      </rPr>
      <t xml:space="preserve"> Mittelwerte auf Grundlage der letzten drei vorzulegenden Jahresabschlüsse</t>
    </r>
  </si>
  <si>
    <t>Prüfsumme. Nicht löschen! -&gt;</t>
  </si>
  <si>
    <r>
      <t xml:space="preserve">Kennzahl Betrieb
 (3jährige MW) </t>
    </r>
    <r>
      <rPr>
        <b/>
        <vertAlign val="superscript"/>
        <sz val="10"/>
        <rFont val="Arial"/>
        <family val="2"/>
      </rPr>
      <t>2)</t>
    </r>
  </si>
  <si>
    <t>Bedeutung der Farben in den Tabellen</t>
  </si>
  <si>
    <t>Kennzahl Betrieb
 (letztes Jahr)</t>
  </si>
  <si>
    <r>
      <t>Kennzahlenmittel für die Jahre:</t>
    </r>
    <r>
      <rPr>
        <sz val="12"/>
        <color theme="4" tint="-0.249977111117893"/>
        <rFont val="Arial"/>
        <family val="2"/>
      </rPr>
      <t xml:space="preserve"> </t>
    </r>
  </si>
  <si>
    <t>Version Gartenbau unter Nutzung der Mittelwerte aus dem Leistungsvergleich</t>
  </si>
  <si>
    <t xml:space="preserve">Beachte: </t>
  </si>
  <si>
    <t>Eigenkapitalveränderung Eingabe in EUR/AK (Kz9298), im Bewertungsrahmen aber in 1000 €/AK</t>
  </si>
  <si>
    <t xml:space="preserve"> - der eingegebene Wert wird im "Black_Rahmen auf Tausend mit Kommastelle umgerechnet,</t>
  </si>
  <si>
    <t>Achtung! Backrahmen für Gartenbaubetriebe -&gt; EKV in 1.000 €/AK und gegenüber dem Bewertungsrahmen Landwirtschaft veränderte Grenzen</t>
  </si>
  <si>
    <r>
      <t xml:space="preserve">  und in Feld d13 muß stehen: =WENN(ISTFEHLER(WERT(VERKETTEN(Ergebnis!K36;" ")));"ERR";Ergebnis!K36</t>
    </r>
    <r>
      <rPr>
        <sz val="10"/>
        <color rgb="FFFF0000"/>
        <rFont val="Arial"/>
        <family val="2"/>
      </rPr>
      <t>/1000</t>
    </r>
    <r>
      <rPr>
        <sz val="10"/>
        <rFont val="Arial"/>
        <family val="2"/>
      </rPr>
      <t>)</t>
    </r>
  </si>
  <si>
    <r>
      <t xml:space="preserve">  dazu muss im Feld d9 stehen: =WENN(ISTFEHLER(WERT(VERKETTEN(Ergebnis!K35;" ")));"ERR";Ergebnis!K35</t>
    </r>
    <r>
      <rPr>
        <sz val="10"/>
        <color rgb="FFFF0000"/>
        <rFont val="Arial"/>
        <family val="2"/>
      </rPr>
      <t>/1000)</t>
    </r>
    <r>
      <rPr>
        <sz val="10"/>
        <rFont val="Arial"/>
        <family val="2"/>
      </rPr>
      <t xml:space="preserve"> </t>
    </r>
  </si>
  <si>
    <r>
      <rPr>
        <sz val="10"/>
        <color theme="4"/>
        <rFont val="Arial"/>
        <family val="2"/>
      </rPr>
      <t>Im Blatt Ergebnis</t>
    </r>
    <r>
      <rPr>
        <sz val="10"/>
        <rFont val="Arial"/>
        <family val="2"/>
      </rPr>
      <t xml:space="preserve"> wurde(n):  </t>
    </r>
  </si>
  <si>
    <r>
      <rPr>
        <u/>
        <sz val="10"/>
        <rFont val="Arial"/>
        <family val="2"/>
      </rPr>
      <t>Die zweite Zeile für die Eigenkapitalveränderung</t>
    </r>
    <r>
      <rPr>
        <sz val="10"/>
        <rFont val="Arial"/>
        <family val="2"/>
      </rPr>
      <t xml:space="preserve"> nur ausgeblendet und die Zellen gesperrt, der Text angepasst.</t>
    </r>
  </si>
  <si>
    <r>
      <rPr>
        <u/>
        <sz val="10"/>
        <rFont val="Arial"/>
        <family val="2"/>
      </rPr>
      <t>Die Zeile 32</t>
    </r>
    <r>
      <rPr>
        <sz val="10"/>
        <rFont val="Arial"/>
        <family val="2"/>
      </rPr>
      <t xml:space="preserve"> ausgeblendet und dort eine Prüfsumme hinterlegt.</t>
    </r>
  </si>
  <si>
    <t>Diese dient dem Ausschluß einer doppelten Berücksichtigung der Eigenapitalveränderung,</t>
  </si>
  <si>
    <t>falls trotz Warnung beide Tabellenblätter ausgefüllt wurden.</t>
  </si>
  <si>
    <r>
      <t>Abarbeitung 
1.</t>
    </r>
    <r>
      <rPr>
        <sz val="11"/>
        <rFont val="Arial"/>
        <family val="2"/>
      </rPr>
      <t xml:space="preserve"> Die Felder „Betrieb“, "Rechtsform" und „Jahre“ im Blatt "Ergebnis" ausfüllen.
    </t>
    </r>
    <r>
      <rPr>
        <sz val="9"/>
        <rFont val="Arial"/>
        <family val="2"/>
      </rPr>
      <t>Das letzte vorzulegende Jahr bitte in das rechte Feld eintragen.</t>
    </r>
    <r>
      <rPr>
        <sz val="11"/>
        <rFont val="Arial"/>
        <family val="2"/>
      </rPr>
      <t xml:space="preserve">
</t>
    </r>
    <r>
      <rPr>
        <b/>
        <sz val="11"/>
        <rFont val="Arial"/>
        <family val="2"/>
      </rPr>
      <t>2.</t>
    </r>
    <r>
      <rPr>
        <sz val="11"/>
        <rFont val="Arial"/>
        <family val="2"/>
      </rPr>
      <t xml:space="preserve"> Programminterne Prosperitätsprüfung:
  </t>
    </r>
    <r>
      <rPr>
        <sz val="9"/>
        <rFont val="Arial"/>
        <family val="2"/>
      </rPr>
      <t xml:space="preserve">  Anhand der Kennzahl Einkommen je Vollarbeitskraft (KZ-Nr. 9007 im TLLLR-Leistungsvergleich) 
    im letzten vorzulegenden Jahr erfolgt die Prüfung im Hinblick auf die Einkommensobergrenze.</t>
    </r>
    <r>
      <rPr>
        <sz val="11"/>
        <rFont val="Arial"/>
        <family val="2"/>
      </rPr>
      <t xml:space="preserve">
</t>
    </r>
    <r>
      <rPr>
        <b/>
        <sz val="11"/>
        <rFont val="Arial"/>
        <family val="2"/>
      </rPr>
      <t>3.</t>
    </r>
    <r>
      <rPr>
        <sz val="11"/>
        <rFont val="Arial"/>
        <family val="2"/>
      </rPr>
      <t xml:space="preserve"> Eintragen der Werte für die 5 Kennzahlen (jeweils als Mittel von 3 zurückliegenden Jahren):
   </t>
    </r>
    <r>
      <rPr>
        <sz val="9"/>
        <rFont val="Arial"/>
        <family val="2"/>
      </rPr>
      <t xml:space="preserve"> Dazu den Wert für das dreijährige Mittel der jeweiligen Kennzahl aus dem Leistungsvergleich übernehmen. </t>
    </r>
    <r>
      <rPr>
        <sz val="11"/>
        <rFont val="Arial"/>
        <family val="2"/>
      </rPr>
      <t xml:space="preserve">
</t>
    </r>
    <r>
      <rPr>
        <b/>
        <sz val="11"/>
        <rFont val="Arial"/>
        <family val="2"/>
      </rPr>
      <t>4.</t>
    </r>
    <r>
      <rPr>
        <sz val="11"/>
        <rFont val="Arial"/>
        <family val="2"/>
      </rPr>
      <t xml:space="preserve"> Programminterne Berechnung der Ratingnoten sowie Bewertung des Betriebes.
    </t>
    </r>
    <r>
      <rPr>
        <sz val="9"/>
        <rFont val="Arial"/>
        <family val="2"/>
      </rPr>
      <t>Entsprechend des Bewertungsrahmens und der Kennzahlenwerte erhält jede Kennzahl eine Ratingnote. 
    Aus der Summe der 5 Ratingnoten ergibt sich die Bewertung des Betriebes in Punkten.</t>
    </r>
    <r>
      <rPr>
        <sz val="11"/>
        <rFont val="Arial"/>
        <family val="2"/>
      </rPr>
      <t xml:space="preserve">
</t>
    </r>
    <r>
      <rPr>
        <b/>
        <sz val="11"/>
        <rFont val="Arial"/>
        <family val="2"/>
      </rPr>
      <t>5.</t>
    </r>
    <r>
      <rPr>
        <sz val="11"/>
        <rFont val="Arial"/>
        <family val="2"/>
      </rPr>
      <t xml:space="preserve"> Ausweis der Ratingklasse auf der Grundlage der Bewertungspunkte:
    </t>
    </r>
    <r>
      <rPr>
        <sz val="9"/>
        <rFont val="Arial"/>
        <family val="2"/>
      </rPr>
      <t xml:space="preserve">Ausgehend von der Anzahl der Bewertungspunkte fällt der Betrieb in eine der 3 Ratingklassen. 
    Diese ist im ILU-Antragsformular anzugeben.                                                                                                                   </t>
    </r>
    <r>
      <rPr>
        <b/>
        <sz val="11"/>
        <rFont val="Arial"/>
        <family val="2"/>
      </rPr>
      <t xml:space="preserve">
</t>
    </r>
  </si>
  <si>
    <t>F. Gebert</t>
  </si>
  <si>
    <t>0361  574157-760
franziska.gebert@tlllr.thueringen.de</t>
  </si>
  <si>
    <t>Kalkulationstabellen und Kalkulationshinweise zur Feststellung der Fördernotwendigkeit und Förderwürdigkeit 
- Investitionsförderung landwirtschaftlicher Unternehmen (ILU 2023) -</t>
  </si>
  <si>
    <t>Rechtsformschlüssel ( BMEL-Code: 0020 Spalte2)</t>
  </si>
  <si>
    <t>Berechnung von Hilfs- und Kontrollgrößen</t>
  </si>
  <si>
    <t>(keine Eintragungen vornehmen!)</t>
  </si>
  <si>
    <t>CODE 20</t>
  </si>
  <si>
    <t>Rechtsform</t>
  </si>
  <si>
    <t xml:space="preserve">  </t>
  </si>
  <si>
    <t>Einzelunternehmen</t>
  </si>
  <si>
    <t>2. Vorjahr</t>
  </si>
  <si>
    <t>1. Vorjahr</t>
  </si>
  <si>
    <t>aktuelles Jahr</t>
  </si>
  <si>
    <t xml:space="preserve">Summe </t>
  </si>
  <si>
    <t>3j-Mittelwert</t>
  </si>
  <si>
    <t>Gesellschaft bürgerlichen Rechts (GbR)</t>
  </si>
  <si>
    <t>Voll-AK_ EU-PG</t>
  </si>
  <si>
    <t>(Eigenkapitalgliederung wie Personenhandelsg.)</t>
  </si>
  <si>
    <t>Voll-AK_ JU</t>
  </si>
  <si>
    <t>(Eigenkapitalgliederung wie Einzelunternehmen)</t>
  </si>
  <si>
    <t>Eintragungen für Prüfung von Eintragen für Eigenkapital in Tabelle</t>
  </si>
  <si>
    <t>Offene Handelsgesellschaft (OHG)</t>
  </si>
  <si>
    <t>2aKZ_EU</t>
  </si>
  <si>
    <t xml:space="preserve">Kommanditgesellschaft (KG) </t>
  </si>
  <si>
    <t>2bKZ_Ju</t>
  </si>
  <si>
    <t>Sonstige Personengesellschaft</t>
  </si>
  <si>
    <t>Prüfsumme(</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</si>
  <si>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</si>
  <si>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</si>
  <si>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</si>
  <si>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</si>
  <si>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</si>
  <si>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</si>
  <si>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</si>
  <si>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</si>
  <si>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</si>
  <si>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</si>
  <si>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</si>
  <si>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</si>
  <si>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</si>
  <si>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</si>
  <si>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</si>
  <si>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</si>
  <si>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</si>
  <si>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r>
      <t xml:space="preserve">Ziel und Datengrundlage </t>
    </r>
    <r>
      <rPr>
        <b/>
        <sz val="10"/>
        <rFont val="Arial"/>
        <family val="2"/>
      </rPr>
      <t xml:space="preserve">
</t>
    </r>
    <r>
      <rPr>
        <sz val="10"/>
        <rFont val="Arial"/>
        <family val="2"/>
      </rPr>
      <t xml:space="preserve">Die vorliegenden Kalkulationstabellen dienen dazu, ein Unternehmen einer Ratingklasse entsprechend ILU-Förderrichtlinie zuzuordnen. Das Betriebsrating basiert auf 5 ausgewählten Kennzahlen. Grundlage der Berechnung sollten die BMEL-Jahresabschlüsse von den drei letzten zurückliegenden Jahren des Betriebes sein.                                                                                                                                                  Haben Sie von der TLLLR einen Leistungs-/Betriebsvergleich erhalten, liegen Ihnen für die 5 Ratingkennzahlen die Mittelwerte der 3 letzten einbezogenen Jahre bereits vor und Sie können diese Mittelwerte für das Rating nutzen. 
Die Berechnung der Kennzahlen ist in den "Hinweisen und Erläuterungen zum Betriebsrating" beschrieben.                                                                                                                                                                                                                Halten Sie es für erforderlich weitere Wirtschaftsvorgänge zu berücksichtigen, nutzen Sie bitte das Ratingprogramm mit vorgeschalteter eigener Kennzahlenberechnung. Im "Programm mit Kennzahlenberechnung" können bei der Berechnung der Kennzahl "Ausschöpfung der mittelfristigen Kapitaldienstgrenze" auch die Abschreibungen für Dauerkulturen ab 10jähriger Nutzung einbezogen werden.                                                                                                          Neu: Des Weiteren besteht die Möglichkeit, einen  Lohnansatz für Einzelunternehmen und Personengesellschaften anzuwenden.                                                                                                                            </t>
    </r>
  </si>
  <si>
    <t>Version 3.23  vom 20.12.2023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</si>
</sst>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0.0"/>
  </numFmts>
  <fonts count="91" x14ac:knownFonts="1">
    <font>
      <sz val="12"/>
      <color theme="1"/>
      <name val="Arial"/>
      <family val="2"/>
    </font>
    <font>
      <sz val="10"/>
      <name val="Arial"/>
      <family val="2"/>
    </font>
    <font>
      <b/>
      <sz val="16"/>
      <name val="Arial"/>
      <family val="2"/>
    </font>
    <font>
      <b/>
      <sz val="18"/>
      <name val="Arial"/>
      <family val="2"/>
    </font>
    <font>
      <b/>
      <sz val="12"/>
      <name val="Arial"/>
      <family val="2"/>
    </font>
    <font>
      <sz val="12"/>
      <name val="Arial"/>
      <family val="2"/>
    </font>
    <font>
      <b/>
      <sz val="14"/>
      <name val="Arial"/>
      <family val="2"/>
    </font>
    <font>
      <b/>
      <sz val="12"/>
      <color rgb="FF0099FF"/>
      <name val="Arial"/>
      <family val="2"/>
    </font>
    <font>
      <b/>
      <sz val="12"/>
      <color indexed="60"/>
      <name val="Arial"/>
      <family val="2"/>
    </font>
    <font>
      <sz val="10"/>
      <color theme="0"/>
      <name val="Arial"/>
      <family val="2"/>
    </font>
    <font>
      <b/>
      <sz val="10"/>
      <color theme="0"/>
      <name val="Arial"/>
      <family val="2"/>
    </font>
    <font>
      <b/>
      <sz val="10"/>
      <color indexed="60"/>
      <name val="Arial"/>
      <family val="2"/>
    </font>
    <font>
      <b/>
      <sz val="10"/>
      <color theme="4" tint="-0.499984740745262"/>
      <name val="Arial"/>
      <family val="2"/>
    </font>
    <font>
      <u/>
      <sz val="10"/>
      <color indexed="12"/>
      <name val="Arial"/>
      <family val="2"/>
    </font>
    <font>
      <b/>
      <sz val="14"/>
      <color indexed="9"/>
      <name val="Arial"/>
      <family val="2"/>
    </font>
    <font>
      <sz val="8"/>
      <name val="Arial"/>
      <family val="2"/>
    </font>
    <font>
      <b/>
      <sz val="10"/>
      <name val="Arial"/>
      <family val="2"/>
    </font>
    <font>
      <sz val="10"/>
      <color indexed="9"/>
      <name val="Arial"/>
      <family val="2"/>
    </font>
    <font>
      <sz val="16"/>
      <name val="Arial"/>
      <family val="2"/>
    </font>
    <font>
      <b/>
      <sz val="12"/>
      <color theme="4" tint="-0.499984740745262"/>
      <name val="Arial"/>
      <family val="2"/>
    </font>
    <font>
      <b/>
      <i/>
      <sz val="12"/>
      <color theme="4" tint="-0.499984740745262"/>
      <name val="Arial"/>
      <family val="2"/>
    </font>
    <font>
      <b/>
      <i/>
      <sz val="10"/>
      <color theme="4" tint="-0.499984740745262"/>
      <name val="Arial"/>
      <family val="2"/>
    </font>
    <font>
      <i/>
      <sz val="9"/>
      <color theme="4" tint="-0.499984740745262"/>
      <name val="Arial"/>
      <family val="2"/>
    </font>
    <font>
      <sz val="10"/>
      <color theme="4" tint="-0.499984740745262"/>
      <name val="Arial"/>
      <family val="2"/>
    </font>
    <font>
      <b/>
      <sz val="11"/>
      <name val="Arial"/>
      <family val="2"/>
    </font>
    <font>
      <sz val="10"/>
      <name val="Arial"/>
      <family val="2"/>
    </font>
    <font>
      <b/>
      <sz val="11"/>
      <color indexed="43"/>
      <name val="Arial"/>
      <family val="2"/>
    </font>
    <font>
      <b/>
      <sz val="11"/>
      <color theme="4" tint="-0.499984740745262"/>
      <name val="Arial"/>
      <family val="2"/>
    </font>
    <font>
      <sz val="9"/>
      <color theme="4" tint="-0.499984740745262"/>
      <name val="Arial"/>
      <family val="2"/>
    </font>
    <font>
      <sz val="11"/>
      <name val="Arial"/>
      <family val="2"/>
    </font>
    <font>
      <sz val="9"/>
      <name val="Arial"/>
      <family val="2"/>
    </font>
    <font>
      <b/>
      <sz val="11"/>
      <color indexed="9"/>
      <name val="Arial"/>
      <family val="2"/>
    </font>
    <font>
      <b/>
      <i/>
      <sz val="11"/>
      <name val="Arial"/>
      <family val="2"/>
    </font>
    <font>
      <b/>
      <sz val="11"/>
      <color indexed="61"/>
      <name val="Arial"/>
      <family val="2"/>
    </font>
    <font>
      <b/>
      <sz val="10"/>
      <color indexed="61"/>
      <name val="Arial"/>
      <family val="2"/>
    </font>
    <font>
      <b/>
      <i/>
      <sz val="9"/>
      <name val="Arial"/>
      <family val="2"/>
    </font>
    <font>
      <b/>
      <i/>
      <sz val="10"/>
      <name val="Arial"/>
      <family val="2"/>
    </font>
    <font>
      <i/>
      <sz val="10"/>
      <name val="Arial"/>
      <family val="2"/>
    </font>
    <font>
      <b/>
      <sz val="20"/>
      <color theme="4" tint="-0.499984740745262"/>
      <name val="Arial"/>
      <family val="2"/>
    </font>
    <font>
      <sz val="20"/>
      <color theme="4" tint="-0.499984740745262"/>
      <name val="Arial"/>
      <family val="2"/>
    </font>
    <font>
      <sz val="20"/>
      <color indexed="16"/>
      <name val="Arial"/>
      <family val="2"/>
    </font>
    <font>
      <b/>
      <sz val="16"/>
      <color indexed="16"/>
      <name val="Arial"/>
      <family val="2"/>
    </font>
    <font>
      <b/>
      <sz val="20"/>
      <color indexed="16"/>
      <name val="Arial"/>
      <family val="2"/>
    </font>
    <font>
      <sz val="18"/>
      <name val="Arial"/>
      <family val="2"/>
    </font>
    <font>
      <b/>
      <sz val="14"/>
      <color theme="4" tint="-0.499984740745262"/>
      <name val="Arial"/>
      <family val="2"/>
    </font>
    <font>
      <b/>
      <sz val="18"/>
      <color theme="4" tint="-0.499984740745262"/>
      <name val="Arial"/>
      <family val="2"/>
    </font>
    <font>
      <b/>
      <sz val="11"/>
      <color indexed="16"/>
      <name val="Arial"/>
      <family val="2"/>
    </font>
    <font>
      <vertAlign val="superscript"/>
      <sz val="10"/>
      <name val="Arial"/>
      <family val="2"/>
    </font>
    <font>
      <b/>
      <i/>
      <sz val="11"/>
      <color indexed="10"/>
      <name val="Arial"/>
      <family val="2"/>
    </font>
    <font>
      <i/>
      <sz val="11"/>
      <name val="Arial"/>
      <family val="2"/>
    </font>
    <font>
      <sz val="14"/>
      <name val="Arial"/>
      <family val="2"/>
    </font>
    <font>
      <b/>
      <sz val="11"/>
      <color indexed="81"/>
      <name val="Arial"/>
      <family val="2"/>
    </font>
    <font>
      <b/>
      <sz val="9"/>
      <color indexed="81"/>
      <name val="Tahoma"/>
      <family val="2"/>
    </font>
    <font>
      <i/>
      <sz val="10"/>
      <color theme="4" tint="-0.499984740745262"/>
      <name val="Arial"/>
      <family val="2"/>
    </font>
    <font>
      <b/>
      <sz val="16"/>
      <color theme="4" tint="-0.499984740745262"/>
      <name val="Arial"/>
      <family val="2"/>
    </font>
    <font>
      <b/>
      <sz val="11"/>
      <color indexed="42"/>
      <name val="Arial"/>
      <family val="2"/>
    </font>
    <font>
      <b/>
      <vertAlign val="superscript"/>
      <sz val="11"/>
      <name val="Arial"/>
      <family val="2"/>
    </font>
    <font>
      <i/>
      <sz val="8"/>
      <color theme="4" tint="-0.499984740745262"/>
      <name val="Arial"/>
      <family val="2"/>
    </font>
    <font>
      <sz val="10"/>
      <color theme="1"/>
      <name val="Arial"/>
      <family val="2"/>
    </font>
    <font>
      <sz val="10"/>
      <color rgb="FFFF0000"/>
      <name val="Arial"/>
      <family val="2"/>
    </font>
    <font>
      <b/>
      <i/>
      <sz val="10"/>
      <color indexed="23"/>
      <name val="Arial"/>
      <family val="2"/>
    </font>
    <font>
      <i/>
      <sz val="10"/>
      <color indexed="23"/>
      <name val="Arial"/>
      <family val="2"/>
    </font>
    <font>
      <i/>
      <sz val="9"/>
      <name val="Arial"/>
      <family val="2"/>
    </font>
    <font>
      <b/>
      <i/>
      <sz val="9"/>
      <color indexed="52"/>
      <name val="Arial"/>
      <family val="2"/>
    </font>
    <font>
      <sz val="10"/>
      <color indexed="54"/>
      <name val="Arial"/>
      <family val="2"/>
    </font>
    <font>
      <b/>
      <i/>
      <sz val="11"/>
      <color indexed="11"/>
      <name val="Arial"/>
      <family val="2"/>
    </font>
    <font>
      <b/>
      <sz val="10"/>
      <color rgb="FFFF0000"/>
      <name val="Arial"/>
      <family val="2"/>
    </font>
    <font>
      <sz val="11"/>
      <color theme="1"/>
      <name val="Arial"/>
      <family val="2"/>
    </font>
    <font>
      <vertAlign val="superscript"/>
      <sz val="11"/>
      <name val="Arial"/>
      <family val="2"/>
    </font>
    <font>
      <b/>
      <sz val="14"/>
      <color rgb="FFFF0000"/>
      <name val="Arial"/>
      <family val="2"/>
    </font>
    <font>
      <b/>
      <sz val="12"/>
      <color indexed="16"/>
      <name val="Arial"/>
      <family val="2"/>
    </font>
    <font>
      <b/>
      <sz val="12"/>
      <color rgb="FF0070C0"/>
      <name val="Arial"/>
      <family val="2"/>
    </font>
    <font>
      <b/>
      <i/>
      <sz val="12"/>
      <color rgb="FF0070C0"/>
      <name val="Arial"/>
      <family val="2"/>
    </font>
    <font>
      <i/>
      <sz val="12"/>
      <color rgb="FF0070C0"/>
      <name val="Arial"/>
      <family val="2"/>
    </font>
    <font>
      <i/>
      <sz val="10"/>
      <color rgb="FF0070C0"/>
      <name val="Arial"/>
      <family val="2"/>
    </font>
    <font>
      <b/>
      <sz val="12"/>
      <color theme="4" tint="-0.249977111117893"/>
      <name val="Arial"/>
      <family val="2"/>
    </font>
    <font>
      <sz val="12"/>
      <color theme="4" tint="-0.249977111117893"/>
      <name val="Arial"/>
      <family val="2"/>
    </font>
    <font>
      <i/>
      <sz val="12"/>
      <color theme="4" tint="-0.249977111117893"/>
      <name val="Arial"/>
      <family val="2"/>
    </font>
    <font>
      <b/>
      <sz val="11"/>
      <color rgb="FFFF0000"/>
      <name val="Arial"/>
      <family val="2"/>
    </font>
    <font>
      <b/>
      <i/>
      <vertAlign val="superscript"/>
      <sz val="11"/>
      <name val="Arial"/>
      <family val="2"/>
    </font>
    <font>
      <b/>
      <sz val="12"/>
      <color rgb="FFFF0000"/>
      <name val="arial"/>
      <family val="2"/>
    </font>
    <font>
      <b/>
      <sz val="11"/>
      <color indexed="10"/>
      <name val="Arial"/>
      <family val="2"/>
    </font>
    <font>
      <sz val="10"/>
      <color theme="4"/>
      <name val="Arial"/>
      <family val="2"/>
    </font>
    <font>
      <vertAlign val="superscript"/>
      <sz val="9"/>
      <name val="Arial"/>
      <family val="2"/>
    </font>
    <font>
      <sz val="9"/>
      <color indexed="81"/>
      <name val="Segoe UI"/>
      <family val="2"/>
    </font>
    <font>
      <b/>
      <sz val="9"/>
      <color indexed="81"/>
      <name val="Segoe UI"/>
      <family val="2"/>
    </font>
    <font>
      <sz val="11"/>
      <color rgb="FFFF0000"/>
      <name val="Arial"/>
      <family val="2"/>
    </font>
    <font>
      <sz val="8"/>
      <color rgb="FFFF0000"/>
      <name val="Arial"/>
      <family val="2"/>
    </font>
    <font>
      <b/>
      <vertAlign val="superscript"/>
      <sz val="10"/>
      <name val="Arial"/>
      <family val="2"/>
    </font>
    <font>
      <u/>
      <sz val="10"/>
      <name val="Arial"/>
      <family val="2"/>
    </font>
    <font>
      <sz val="12"/>
      <color rgb="FFFF0000"/>
      <name val="Arial"/>
      <family val="2"/>
    </font>
  </fonts>
  <fills count="3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79995117038483843"/>
        <bgColor rgb="FF0089C1"/>
      </patternFill>
    </fill>
    <fill>
      <patternFill patternType="gray125">
        <fgColor indexed="42"/>
        <bgColor indexed="9"/>
      </patternFill>
    </fill>
    <fill>
      <patternFill patternType="solid">
        <fgColor indexed="9"/>
        <bgColor indexed="42"/>
      </patternFill>
    </fill>
    <fill>
      <patternFill patternType="darkGray">
        <fgColor rgb="FF0089C1"/>
        <bgColor indexed="21"/>
      </patternFill>
    </fill>
    <fill>
      <patternFill patternType="darkGray">
        <fgColor rgb="FF0089C1"/>
        <bgColor rgb="FF0089C1"/>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solid">
        <fgColor rgb="FF00B0F0"/>
        <bgColor indexed="64"/>
      </patternFill>
    </fill>
    <fill>
      <patternFill patternType="darkGray">
        <fgColor rgb="FF00B0F0"/>
        <bgColor rgb="FF0070C0"/>
      </patternFill>
    </fill>
    <fill>
      <patternFill patternType="solid">
        <fgColor indexed="41"/>
        <bgColor indexed="64"/>
      </patternFill>
    </fill>
    <fill>
      <patternFill patternType="solid">
        <fgColor indexed="26"/>
        <bgColor indexed="64"/>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indexed="43"/>
        <bgColor indexed="64"/>
      </patternFill>
    </fill>
    <fill>
      <patternFill patternType="solid">
        <fgColor rgb="FFFFFFCC"/>
        <bgColor indexed="64"/>
      </patternFill>
    </fill>
    <fill>
      <patternFill patternType="mediumGray">
        <fgColor indexed="42"/>
        <bgColor indexed="9"/>
      </patternFill>
    </fill>
    <fill>
      <patternFill patternType="solid">
        <fgColor indexed="42"/>
        <bgColor indexed="64"/>
      </patternFill>
    </fill>
    <fill>
      <patternFill patternType="mediumGray">
        <fgColor indexed="44"/>
        <bgColor indexed="9"/>
      </patternFill>
    </fill>
    <fill>
      <patternFill patternType="solid">
        <fgColor indexed="44"/>
        <bgColor indexed="64"/>
      </patternFill>
    </fill>
    <fill>
      <patternFill patternType="solid">
        <fgColor indexed="16"/>
        <bgColor indexed="64"/>
      </patternFill>
    </fill>
    <fill>
      <patternFill patternType="solid">
        <fgColor indexed="58"/>
        <bgColor indexed="64"/>
      </patternFill>
    </fill>
    <fill>
      <patternFill patternType="solid">
        <fgColor indexed="47"/>
        <bgColor indexed="47"/>
      </patternFill>
    </fill>
    <fill>
      <patternFill patternType="solid">
        <fgColor rgb="FFF8F1C4"/>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59999389629810485"/>
        <bgColor indexed="64"/>
      </patternFill>
    </fill>
  </fills>
  <borders count="229">
    <border>
      <left/>
      <right/>
      <top/>
      <bottom/>
      <diagonal/>
    </border>
    <border>
      <left style="thin">
        <color indexed="9"/>
      </left>
      <right style="thin">
        <color indexed="9"/>
      </right>
      <top style="thin">
        <color indexed="9"/>
      </top>
      <bottom style="thin">
        <color indexed="9"/>
      </bottom>
      <diagonal/>
    </border>
    <border>
      <left style="thin">
        <color theme="0"/>
      </left>
      <right style="thin">
        <color theme="0"/>
      </right>
      <top style="thin">
        <color theme="0"/>
      </top>
      <bottom style="thin">
        <color theme="0"/>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hair">
        <color indexed="17"/>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bottom style="hair">
        <color indexed="17"/>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ck">
        <color indexed="22"/>
      </right>
      <top/>
      <bottom/>
      <diagonal/>
    </border>
    <border>
      <left/>
      <right/>
      <top/>
      <bottom style="thick">
        <color indexed="22"/>
      </bottom>
      <diagonal/>
    </border>
    <border>
      <left/>
      <right style="thick">
        <color indexed="22"/>
      </right>
      <top/>
      <bottom style="thick">
        <color indexed="22"/>
      </bottom>
      <diagonal/>
    </border>
    <border>
      <left/>
      <right/>
      <top/>
      <bottom style="thin">
        <color indexed="9"/>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top style="thin">
        <color indexed="9"/>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right style="thick">
        <color indexed="22"/>
      </right>
      <top style="thin">
        <color indexed="55"/>
      </top>
      <bottom style="thick">
        <color indexed="22"/>
      </bottom>
      <diagonal/>
    </border>
    <border>
      <left/>
      <right/>
      <top style="thick">
        <color indexed="22"/>
      </top>
      <bottom style="thick">
        <color indexed="22"/>
      </bottom>
      <diagonal/>
    </border>
    <border>
      <left/>
      <right style="thick">
        <color indexed="22"/>
      </right>
      <top style="thick">
        <color indexed="22"/>
      </top>
      <bottom style="thick">
        <color indexed="22"/>
      </bottom>
      <diagonal/>
    </border>
    <border>
      <left style="thin">
        <color indexed="55"/>
      </left>
      <right/>
      <top style="thick">
        <color indexed="22"/>
      </top>
      <bottom style="thick">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10"/>
      </left>
      <right style="medium">
        <color indexed="10"/>
      </right>
      <top style="medium">
        <color indexed="10"/>
      </top>
      <bottom style="medium">
        <color indexed="10"/>
      </bottom>
      <diagonal/>
    </border>
    <border>
      <left/>
      <right/>
      <top/>
      <bottom style="medium">
        <color theme="4"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22"/>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style="thin">
        <color indexed="64"/>
      </left>
      <right/>
      <top style="hair">
        <color indexed="64"/>
      </top>
      <bottom style="hair">
        <color indexed="22"/>
      </bottom>
      <diagonal/>
    </border>
    <border>
      <left/>
      <right style="medium">
        <color indexed="64"/>
      </right>
      <top style="hair">
        <color indexed="64"/>
      </top>
      <bottom style="hair">
        <color indexed="22"/>
      </bottom>
      <diagonal/>
    </border>
    <border>
      <left style="medium">
        <color indexed="64"/>
      </left>
      <right/>
      <top style="hair">
        <color indexed="22"/>
      </top>
      <bottom style="hair">
        <color indexed="64"/>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style="thin">
        <color indexed="64"/>
      </left>
      <right/>
      <top style="hair">
        <color indexed="22"/>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bottom style="medium">
        <color rgb="FF00206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23"/>
      </top>
      <bottom style="hair">
        <color indexed="23"/>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22"/>
      </left>
      <right style="thin">
        <color indexed="9"/>
      </right>
      <top style="thin">
        <color indexed="9"/>
      </top>
      <bottom style="thin">
        <color indexed="9"/>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theme="0"/>
      </left>
      <right style="thin">
        <color theme="0"/>
      </right>
      <top/>
      <bottom style="thin">
        <color theme="0"/>
      </bottom>
      <diagonal/>
    </border>
    <border>
      <left style="thin">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10"/>
      </right>
      <top style="hair">
        <color indexed="64"/>
      </top>
      <bottom style="hair">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right style="medium">
        <color indexed="64"/>
      </right>
      <top/>
      <bottom style="dashed">
        <color indexed="64"/>
      </bottom>
      <diagonal/>
    </border>
    <border>
      <left/>
      <right/>
      <top/>
      <bottom style="dashed">
        <color indexed="64"/>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style="medium">
        <color indexed="64"/>
      </top>
      <bottom style="dotted">
        <color indexed="64"/>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style="medium">
        <color indexed="64"/>
      </left>
      <right/>
      <top/>
      <bottom style="mediumDashed">
        <color indexed="64"/>
      </bottom>
      <diagonal/>
    </border>
    <border>
      <left/>
      <right style="medium">
        <color indexed="64"/>
      </right>
      <top/>
      <bottom style="mediumDashed">
        <color indexed="64"/>
      </bottom>
      <diagonal/>
    </border>
    <border>
      <left/>
      <right/>
      <top/>
      <bottom style="mediumDashed">
        <color indexed="64"/>
      </bottom>
      <diagonal/>
    </border>
    <border>
      <left/>
      <right style="medium">
        <color indexed="64"/>
      </right>
      <top/>
      <bottom style="dotted">
        <color indexed="64"/>
      </bottom>
      <diagonal/>
    </border>
    <border>
      <left style="thick">
        <color indexed="17"/>
      </left>
      <right style="dashed">
        <color indexed="64"/>
      </right>
      <top style="thick">
        <color indexed="17"/>
      </top>
      <bottom/>
      <diagonal/>
    </border>
    <border>
      <left style="dashed">
        <color indexed="64"/>
      </left>
      <right/>
      <top style="dotted">
        <color indexed="64"/>
      </top>
      <bottom style="thick">
        <color indexed="17"/>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thick">
        <color indexed="17"/>
      </left>
      <right/>
      <top style="thick">
        <color indexed="17"/>
      </top>
      <bottom/>
      <diagonal/>
    </border>
    <border>
      <left style="medium">
        <color indexed="64"/>
      </left>
      <right/>
      <top style="dotted">
        <color indexed="64"/>
      </top>
      <bottom style="thin">
        <color indexed="64"/>
      </bottom>
      <diagonal/>
    </border>
    <border>
      <left style="thick">
        <color indexed="17"/>
      </left>
      <right/>
      <top style="dotted">
        <color indexed="64"/>
      </top>
      <bottom style="thick">
        <color indexed="17"/>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medium">
        <color indexed="64"/>
      </left>
      <right/>
      <top style="thick">
        <color indexed="17"/>
      </top>
      <bottom style="dashed">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theme="1"/>
      </left>
      <right/>
      <top style="thin">
        <color theme="1"/>
      </top>
      <bottom style="hair">
        <color theme="1"/>
      </bottom>
      <diagonal/>
    </border>
    <border>
      <left/>
      <right/>
      <top style="thin">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theme="1"/>
      </left>
      <right/>
      <top style="thin">
        <color indexed="64"/>
      </top>
      <bottom style="hair">
        <color indexed="23"/>
      </bottom>
      <diagonal/>
    </border>
    <border>
      <left/>
      <right/>
      <top style="thin">
        <color indexed="64"/>
      </top>
      <bottom style="hair">
        <color indexed="23"/>
      </bottom>
      <diagonal/>
    </border>
    <border>
      <left style="thin">
        <color theme="1"/>
      </left>
      <right/>
      <top style="hair">
        <color indexed="23"/>
      </top>
      <bottom style="hair">
        <color indexed="23"/>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0"/>
      </left>
      <right/>
      <top style="thin">
        <color indexed="9"/>
      </top>
      <bottom style="thin">
        <color indexed="9"/>
      </bottom>
      <diagonal/>
    </border>
    <border>
      <left/>
      <right style="thin">
        <color theme="4" tint="-0.499984740745262"/>
      </right>
      <top style="thin">
        <color indexed="64"/>
      </top>
      <bottom style="thin">
        <color indexed="64"/>
      </bottom>
      <diagonal/>
    </border>
    <border>
      <left style="thin">
        <color theme="4" tint="-0.499984740745262"/>
      </left>
      <right style="thin">
        <color indexed="64"/>
      </right>
      <top style="thin">
        <color indexed="64"/>
      </top>
      <bottom style="thin">
        <color indexed="64"/>
      </bottom>
      <diagonal/>
    </border>
    <border>
      <left style="thin">
        <color indexed="9"/>
      </left>
      <right style="thin">
        <color indexed="9"/>
      </right>
      <top style="medium">
        <color indexed="10"/>
      </top>
      <bottom style="medium">
        <color indexed="10"/>
      </bottom>
      <diagonal/>
    </border>
    <border>
      <left style="thin">
        <color theme="0" tint="-0.499984740745262"/>
      </left>
      <right/>
      <top style="thin">
        <color indexed="55"/>
      </top>
      <bottom style="thin">
        <color theme="0" tint="-0.499984740745262"/>
      </bottom>
      <diagonal/>
    </border>
    <border>
      <left/>
      <right/>
      <top style="thin">
        <color indexed="55"/>
      </top>
      <bottom style="thin">
        <color theme="0" tint="-0.499984740745262"/>
      </bottom>
      <diagonal/>
    </border>
    <border>
      <left/>
      <right style="thin">
        <color theme="0" tint="-0.499984740745262"/>
      </right>
      <top style="thin">
        <color indexed="55"/>
      </top>
      <bottom style="thin">
        <color theme="0" tint="-0.499984740745262"/>
      </bottom>
      <diagonal/>
    </border>
    <border>
      <left/>
      <right style="medium">
        <color indexed="10"/>
      </right>
      <top/>
      <bottom/>
      <diagonal/>
    </border>
    <border>
      <left style="thin">
        <color indexed="64"/>
      </left>
      <right/>
      <top style="medium">
        <color indexed="64"/>
      </top>
      <bottom style="thin">
        <color theme="5" tint="-0.249977111117893"/>
      </bottom>
      <diagonal/>
    </border>
    <border>
      <left/>
      <right style="medium">
        <color indexed="64"/>
      </right>
      <top style="medium">
        <color indexed="64"/>
      </top>
      <bottom style="thin">
        <color theme="5" tint="-0.249977111117893"/>
      </bottom>
      <diagonal/>
    </border>
    <border>
      <left style="thin">
        <color theme="5" tint="-0.249977111117893"/>
      </left>
      <right/>
      <top style="thin">
        <color theme="5" tint="-0.249977111117893"/>
      </top>
      <bottom/>
      <diagonal/>
    </border>
    <border>
      <left style="medium">
        <color indexed="10"/>
      </left>
      <right/>
      <top style="medium">
        <color indexed="10"/>
      </top>
      <bottom style="hair">
        <color indexed="64"/>
      </bottom>
      <diagonal/>
    </border>
    <border>
      <left/>
      <right style="medium">
        <color indexed="10"/>
      </right>
      <top style="medium">
        <color indexed="10"/>
      </top>
      <bottom style="hair">
        <color indexed="64"/>
      </bottom>
      <diagonal/>
    </border>
    <border>
      <left style="medium">
        <color indexed="10"/>
      </left>
      <right/>
      <top style="hair">
        <color indexed="64"/>
      </top>
      <bottom style="hair">
        <color indexed="22"/>
      </bottom>
      <diagonal/>
    </border>
    <border>
      <left/>
      <right style="medium">
        <color indexed="10"/>
      </right>
      <top style="hair">
        <color indexed="64"/>
      </top>
      <bottom style="hair">
        <color indexed="22"/>
      </bottom>
      <diagonal/>
    </border>
    <border>
      <left style="medium">
        <color indexed="10"/>
      </left>
      <right/>
      <top style="hair">
        <color indexed="22"/>
      </top>
      <bottom style="hair">
        <color indexed="64"/>
      </bottom>
      <diagonal/>
    </border>
    <border>
      <left/>
      <right style="medium">
        <color indexed="10"/>
      </right>
      <top style="hair">
        <color indexed="22"/>
      </top>
      <bottom style="hair">
        <color indexed="64"/>
      </bottom>
      <diagonal/>
    </border>
    <border>
      <left/>
      <right style="medium">
        <color indexed="64"/>
      </right>
      <top style="hair">
        <color indexed="22"/>
      </top>
      <bottom style="hair">
        <color indexed="64"/>
      </bottom>
      <diagonal/>
    </border>
    <border>
      <left style="medium">
        <color indexed="10"/>
      </left>
      <right/>
      <top style="hair">
        <color indexed="64"/>
      </top>
      <bottom style="hair">
        <color indexed="64"/>
      </bottom>
      <diagonal/>
    </border>
    <border>
      <left style="medium">
        <color indexed="10"/>
      </left>
      <right/>
      <top style="hair">
        <color indexed="64"/>
      </top>
      <bottom style="medium">
        <color indexed="10"/>
      </bottom>
      <diagonal/>
    </border>
    <border>
      <left/>
      <right style="medium">
        <color indexed="10"/>
      </right>
      <top style="hair">
        <color indexed="64"/>
      </top>
      <bottom style="medium">
        <color indexed="10"/>
      </bottom>
      <diagonal/>
    </border>
    <border>
      <left/>
      <right style="medium">
        <color indexed="64"/>
      </right>
      <top style="hair">
        <color indexed="64"/>
      </top>
      <bottom style="thin">
        <color indexed="64"/>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
      <left style="thin">
        <color indexed="64"/>
      </left>
      <right style="thin">
        <color theme="1"/>
      </right>
      <top style="medium">
        <color indexed="64"/>
      </top>
      <bottom style="thin">
        <color indexed="64"/>
      </bottom>
      <diagonal/>
    </border>
    <border>
      <left style="thin">
        <color theme="1"/>
      </left>
      <right/>
      <top style="medium">
        <color indexed="64"/>
      </top>
      <bottom style="thin">
        <color theme="1"/>
      </bottom>
      <diagonal/>
    </border>
    <border>
      <left/>
      <right/>
      <top style="medium">
        <color indexed="64"/>
      </top>
      <bottom style="thin">
        <color theme="1"/>
      </bottom>
      <diagonal/>
    </border>
    <border>
      <left style="thin">
        <color theme="1"/>
      </left>
      <right/>
      <top style="medium">
        <color indexed="64"/>
      </top>
      <bottom style="thin">
        <color indexed="64"/>
      </bottom>
      <diagonal/>
    </border>
    <border>
      <left style="medium">
        <color indexed="64"/>
      </left>
      <right style="thin">
        <color indexed="64"/>
      </right>
      <top style="thin">
        <color indexed="64"/>
      </top>
      <bottom style="hair">
        <color indexed="23"/>
      </bottom>
      <diagonal/>
    </border>
    <border>
      <left/>
      <right style="medium">
        <color indexed="64"/>
      </right>
      <top style="thin">
        <color indexed="64"/>
      </top>
      <bottom style="hair">
        <color indexed="23"/>
      </bottom>
      <diagonal/>
    </border>
    <border>
      <left style="medium">
        <color indexed="64"/>
      </left>
      <right style="thin">
        <color indexed="64"/>
      </right>
      <top style="hair">
        <color indexed="23"/>
      </top>
      <bottom style="hair">
        <color indexed="23"/>
      </bottom>
      <diagonal/>
    </border>
    <border>
      <left/>
      <right style="medium">
        <color indexed="64"/>
      </right>
      <top style="hair">
        <color indexed="23"/>
      </top>
      <bottom style="hair">
        <color indexed="23"/>
      </bottom>
      <diagonal/>
    </border>
    <border>
      <left style="medium">
        <color indexed="64"/>
      </left>
      <right style="thin">
        <color indexed="64"/>
      </right>
      <top style="hair">
        <color indexed="23"/>
      </top>
      <bottom style="medium">
        <color indexed="64"/>
      </bottom>
      <diagonal/>
    </border>
    <border>
      <left style="thin">
        <color indexed="64"/>
      </left>
      <right style="thin">
        <color theme="1"/>
      </right>
      <top style="hair">
        <color indexed="23"/>
      </top>
      <bottom style="medium">
        <color indexed="64"/>
      </bottom>
      <diagonal/>
    </border>
    <border>
      <left style="thin">
        <color theme="1"/>
      </left>
      <right/>
      <top style="hair">
        <color indexed="23"/>
      </top>
      <bottom style="medium">
        <color indexed="64"/>
      </bottom>
      <diagonal/>
    </border>
    <border>
      <left/>
      <right/>
      <top style="hair">
        <color indexed="23"/>
      </top>
      <bottom style="medium">
        <color indexed="64"/>
      </bottom>
      <diagonal/>
    </border>
    <border>
      <left/>
      <right style="medium">
        <color indexed="64"/>
      </right>
      <top style="hair">
        <color indexed="23"/>
      </top>
      <bottom style="medium">
        <color indexed="64"/>
      </bottom>
      <diagonal/>
    </border>
    <border>
      <left/>
      <right style="medium">
        <color indexed="64"/>
      </right>
      <top style="medium">
        <color indexed="64"/>
      </top>
      <bottom/>
      <diagonal/>
    </border>
    <border>
      <left style="thin">
        <color indexed="64"/>
      </left>
      <right/>
      <top/>
      <bottom style="medium">
        <color rgb="FFFF0000"/>
      </bottom>
      <diagonal/>
    </border>
    <border>
      <left/>
      <right style="medium">
        <color indexed="64"/>
      </right>
      <top/>
      <bottom style="medium">
        <color rgb="FFFF0000"/>
      </bottom>
      <diagonal/>
    </border>
    <border>
      <left style="thin">
        <color indexed="55"/>
      </left>
      <right/>
      <top style="thin">
        <color indexed="55"/>
      </top>
      <bottom/>
      <diagonal/>
    </border>
    <border>
      <left/>
      <right/>
      <top style="thin">
        <color indexed="55"/>
      </top>
      <bottom/>
      <diagonal/>
    </border>
    <border>
      <left/>
      <right style="thick">
        <color indexed="22"/>
      </right>
      <top style="thin">
        <color indexed="55"/>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indexed="10"/>
      </left>
      <right style="medium">
        <color indexed="10"/>
      </right>
      <top style="medium">
        <color indexed="10"/>
      </top>
      <bottom/>
      <diagonal/>
    </border>
    <border>
      <left style="thin">
        <color indexed="64"/>
      </left>
      <right style="thin">
        <color indexed="64"/>
      </right>
      <top/>
      <bottom/>
      <diagonal/>
    </border>
  </borders>
  <cellStyleXfs count="7">
    <xf numFmtId="0" fontId="0" fillId="0" borderId="0"/>
    <xf numFmtId="0" fontId="1" fillId="0" borderId="0"/>
    <xf numFmtId="0" fontId="13" fillId="0" borderId="0" applyNumberFormat="0" applyFill="0" applyBorder="0" applyAlignment="0" applyProtection="0">
      <alignment vertical="top"/>
      <protection locked="0"/>
    </xf>
    <xf numFmtId="9" fontId="25" fillId="0" borderId="0" applyFont="0" applyFill="0" applyBorder="0" applyAlignment="0" applyProtection="0"/>
    <xf numFmtId="164" fontId="25" fillId="0" borderId="0" applyFont="0" applyFill="0" applyBorder="0" applyAlignment="0" applyProtection="0"/>
    <xf numFmtId="0" fontId="25" fillId="0" borderId="0"/>
    <xf numFmtId="3" fontId="25" fillId="16" borderId="121">
      <alignment horizontal="right" vertical="top" wrapText="1" indent="1"/>
    </xf>
  </cellStyleXfs>
  <cellXfs count="667">
    <xf numFmtId="0" fontId="0" fillId="0" borderId="0" xfId="0"/>
    <xf numFmtId="0" fontId="1" fillId="0" borderId="0" xfId="1" applyFill="1" applyProtection="1"/>
    <xf numFmtId="0" fontId="1" fillId="2" borderId="0" xfId="1" applyFill="1" applyProtection="1"/>
    <xf numFmtId="0" fontId="1" fillId="2" borderId="1" xfId="1" applyFill="1" applyBorder="1" applyProtection="1"/>
    <xf numFmtId="0" fontId="1" fillId="0" borderId="1" xfId="1" applyBorder="1" applyProtection="1"/>
    <xf numFmtId="0" fontId="1" fillId="0" borderId="0" xfId="1" applyProtection="1"/>
    <xf numFmtId="0" fontId="1" fillId="2" borderId="0" xfId="1" applyFill="1" applyBorder="1" applyProtection="1"/>
    <xf numFmtId="0" fontId="3" fillId="3" borderId="0" xfId="1" applyFont="1" applyFill="1" applyBorder="1" applyAlignment="1" applyProtection="1">
      <alignment horizontal="center" vertical="center" wrapText="1"/>
    </xf>
    <xf numFmtId="0" fontId="1" fillId="0" borderId="2" xfId="1" applyBorder="1" applyProtection="1"/>
    <xf numFmtId="0" fontId="1" fillId="0" borderId="4" xfId="1" applyBorder="1" applyProtection="1"/>
    <xf numFmtId="0" fontId="3" fillId="3" borderId="0" xfId="1" applyFont="1" applyFill="1" applyAlignment="1" applyProtection="1">
      <alignment horizontal="center" vertical="center" wrapText="1"/>
    </xf>
    <xf numFmtId="0" fontId="1" fillId="3" borderId="0" xfId="1" applyFill="1" applyProtection="1"/>
    <xf numFmtId="0" fontId="1" fillId="3" borderId="0" xfId="1" applyFill="1" applyBorder="1" applyProtection="1"/>
    <xf numFmtId="0" fontId="1" fillId="0" borderId="6" xfId="1" applyBorder="1" applyProtection="1"/>
    <xf numFmtId="0" fontId="1" fillId="0" borderId="7" xfId="1" applyBorder="1" applyProtection="1"/>
    <xf numFmtId="0" fontId="9" fillId="2" borderId="2" xfId="1" applyFont="1" applyFill="1" applyBorder="1" applyProtection="1"/>
    <xf numFmtId="0" fontId="10" fillId="2" borderId="2" xfId="1" applyFont="1" applyFill="1" applyBorder="1" applyAlignment="1" applyProtection="1">
      <alignment horizontal="center" vertical="top" wrapText="1"/>
    </xf>
    <xf numFmtId="0" fontId="1" fillId="0" borderId="9" xfId="1" applyFill="1" applyBorder="1" applyProtection="1"/>
    <xf numFmtId="0" fontId="11" fillId="0" borderId="10" xfId="1" quotePrefix="1" applyFont="1" applyFill="1" applyBorder="1" applyAlignment="1" applyProtection="1">
      <alignment horizontal="center" vertical="center" wrapText="1"/>
    </xf>
    <xf numFmtId="0" fontId="11" fillId="0" borderId="10" xfId="1" applyFont="1" applyFill="1" applyBorder="1" applyAlignment="1" applyProtection="1">
      <alignment horizontal="center" vertical="center" wrapText="1"/>
    </xf>
    <xf numFmtId="0" fontId="1" fillId="0" borderId="11" xfId="1" applyFill="1" applyBorder="1" applyProtection="1"/>
    <xf numFmtId="0" fontId="1" fillId="0" borderId="12" xfId="1" applyFill="1" applyBorder="1" applyProtection="1"/>
    <xf numFmtId="0" fontId="11" fillId="0" borderId="6" xfId="1" applyFont="1" applyFill="1" applyBorder="1" applyAlignment="1" applyProtection="1">
      <alignment horizontal="center" vertical="center" wrapText="1"/>
    </xf>
    <xf numFmtId="0" fontId="1" fillId="0" borderId="13" xfId="1" applyFill="1" applyBorder="1" applyProtection="1"/>
    <xf numFmtId="0" fontId="11" fillId="5"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0" fontId="1" fillId="0" borderId="10" xfId="1" applyBorder="1" applyProtection="1"/>
    <xf numFmtId="0" fontId="15" fillId="3" borderId="0" xfId="1" applyFont="1" applyFill="1" applyProtection="1"/>
    <xf numFmtId="0" fontId="16" fillId="0" borderId="1" xfId="1" applyFont="1" applyBorder="1" applyAlignment="1" applyProtection="1">
      <alignment vertical="center"/>
    </xf>
    <xf numFmtId="0" fontId="16" fillId="0" borderId="0" xfId="1" applyFont="1" applyAlignment="1" applyProtection="1">
      <alignment vertical="center"/>
    </xf>
    <xf numFmtId="0" fontId="16" fillId="0" borderId="20" xfId="1" applyFont="1" applyBorder="1" applyAlignment="1" applyProtection="1">
      <alignment vertical="center"/>
    </xf>
    <xf numFmtId="0" fontId="4" fillId="0" borderId="13" xfId="1" applyFont="1" applyBorder="1" applyAlignment="1" applyProtection="1">
      <alignment vertical="center" wrapText="1"/>
    </xf>
    <xf numFmtId="0" fontId="5" fillId="3" borderId="0" xfId="1" applyFont="1" applyFill="1" applyAlignment="1" applyProtection="1"/>
    <xf numFmtId="0" fontId="17" fillId="3" borderId="0" xfId="1" applyFont="1" applyFill="1" applyProtection="1"/>
    <xf numFmtId="0" fontId="17" fillId="3" borderId="0" xfId="1" applyFont="1" applyFill="1" applyBorder="1" applyProtection="1"/>
    <xf numFmtId="0" fontId="1" fillId="0" borderId="0" xfId="1" applyAlignment="1" applyProtection="1">
      <alignment vertical="top" wrapText="1"/>
    </xf>
    <xf numFmtId="0" fontId="6" fillId="0" borderId="0" xfId="1" applyFont="1" applyAlignment="1" applyProtection="1">
      <alignment vertical="top" wrapText="1"/>
    </xf>
    <xf numFmtId="0" fontId="4" fillId="0" borderId="0" xfId="1" applyFont="1" applyAlignment="1" applyProtection="1">
      <alignment vertical="top" wrapText="1"/>
    </xf>
    <xf numFmtId="0" fontId="24" fillId="3" borderId="0" xfId="1" applyFont="1" applyFill="1" applyBorder="1" applyAlignment="1">
      <alignment horizontal="centerContinuous"/>
    </xf>
    <xf numFmtId="0" fontId="16" fillId="3" borderId="0" xfId="1" applyFont="1" applyFill="1" applyBorder="1" applyAlignment="1">
      <alignment horizontal="centerContinuous"/>
    </xf>
    <xf numFmtId="0" fontId="25" fillId="3" borderId="0" xfId="1" applyFont="1" applyFill="1" applyBorder="1" applyAlignment="1">
      <alignment horizontal="centerContinuous"/>
    </xf>
    <xf numFmtId="0" fontId="29" fillId="3" borderId="0" xfId="1" applyFont="1" applyFill="1" applyProtection="1"/>
    <xf numFmtId="0" fontId="30" fillId="3" borderId="0" xfId="1" applyFont="1" applyFill="1" applyProtection="1"/>
    <xf numFmtId="0" fontId="1" fillId="0" borderId="0" xfId="1" applyBorder="1" applyAlignment="1" applyProtection="1">
      <alignment vertical="top"/>
    </xf>
    <xf numFmtId="0" fontId="1" fillId="0" borderId="0" xfId="1" applyBorder="1" applyAlignment="1" applyProtection="1">
      <alignment vertical="top" wrapText="1"/>
    </xf>
    <xf numFmtId="0" fontId="1" fillId="0" borderId="0" xfId="1" applyBorder="1" applyProtection="1"/>
    <xf numFmtId="0" fontId="32" fillId="0" borderId="31" xfId="1" applyFont="1" applyBorder="1" applyAlignment="1" applyProtection="1">
      <alignment horizontal="left" vertical="top" indent="1"/>
    </xf>
    <xf numFmtId="0" fontId="34" fillId="0" borderId="0" xfId="2" applyFont="1" applyBorder="1" applyAlignment="1" applyProtection="1">
      <alignment horizontal="left" vertical="top" indent="1"/>
    </xf>
    <xf numFmtId="0" fontId="1" fillId="0" borderId="0" xfId="1" applyBorder="1" applyAlignment="1" applyProtection="1">
      <alignment horizontal="left" vertical="top" indent="1"/>
    </xf>
    <xf numFmtId="0" fontId="1" fillId="0" borderId="0" xfId="1" applyBorder="1" applyAlignment="1" applyProtection="1">
      <alignment horizontal="left" indent="1"/>
    </xf>
    <xf numFmtId="0" fontId="1" fillId="0" borderId="0" xfId="1" applyAlignment="1" applyProtection="1">
      <alignment vertical="top"/>
    </xf>
    <xf numFmtId="0" fontId="1" fillId="0" borderId="0" xfId="1" applyFill="1" applyBorder="1" applyProtection="1"/>
    <xf numFmtId="0" fontId="1" fillId="0" borderId="0" xfId="1" applyFill="1" applyBorder="1" applyAlignment="1" applyProtection="1"/>
    <xf numFmtId="0" fontId="1" fillId="16" borderId="0" xfId="1" applyFill="1" applyBorder="1" applyAlignment="1" applyProtection="1"/>
    <xf numFmtId="0" fontId="1" fillId="0" borderId="0" xfId="1" applyBorder="1" applyAlignment="1" applyProtection="1"/>
    <xf numFmtId="0" fontId="1" fillId="0" borderId="0" xfId="1" applyFill="1" applyBorder="1" applyAlignment="1" applyProtection="1">
      <alignment vertical="top" wrapText="1"/>
    </xf>
    <xf numFmtId="0" fontId="29" fillId="0" borderId="0" xfId="1" applyFont="1" applyProtection="1"/>
    <xf numFmtId="0" fontId="1" fillId="3" borderId="9" xfId="1" applyFill="1" applyBorder="1"/>
    <xf numFmtId="0" fontId="1" fillId="3" borderId="39" xfId="1" applyFill="1" applyBorder="1"/>
    <xf numFmtId="0" fontId="1" fillId="3" borderId="40" xfId="1" applyFill="1" applyBorder="1"/>
    <xf numFmtId="0" fontId="1" fillId="3" borderId="38" xfId="1" applyFill="1" applyBorder="1"/>
    <xf numFmtId="0" fontId="1" fillId="3" borderId="0" xfId="1" applyFill="1" applyBorder="1"/>
    <xf numFmtId="0" fontId="1" fillId="0" borderId="1" xfId="1" applyBorder="1"/>
    <xf numFmtId="0" fontId="1" fillId="0" borderId="0" xfId="1"/>
    <xf numFmtId="0" fontId="1" fillId="3" borderId="4" xfId="1" applyFill="1" applyBorder="1" applyAlignment="1">
      <alignment vertical="center"/>
    </xf>
    <xf numFmtId="0" fontId="1" fillId="0" borderId="7" xfId="1" applyFill="1" applyBorder="1" applyAlignment="1">
      <alignment vertical="center"/>
    </xf>
    <xf numFmtId="0" fontId="1" fillId="0" borderId="9" xfId="1" applyFill="1" applyBorder="1" applyAlignment="1">
      <alignment vertical="center"/>
    </xf>
    <xf numFmtId="0" fontId="1" fillId="0" borderId="11" xfId="1" applyFill="1" applyBorder="1" applyAlignment="1">
      <alignment vertical="center"/>
    </xf>
    <xf numFmtId="0" fontId="1" fillId="0" borderId="1" xfId="1" applyBorder="1" applyAlignment="1">
      <alignment vertical="center"/>
    </xf>
    <xf numFmtId="0" fontId="1" fillId="0" borderId="0" xfId="1" applyAlignment="1">
      <alignment vertical="center"/>
    </xf>
    <xf numFmtId="0" fontId="1" fillId="3" borderId="4" xfId="1" applyFill="1" applyBorder="1"/>
    <xf numFmtId="0" fontId="23" fillId="3" borderId="11" xfId="1" applyFont="1" applyFill="1" applyBorder="1"/>
    <xf numFmtId="0" fontId="54" fillId="0" borderId="10" xfId="1" applyFont="1" applyFill="1" applyBorder="1" applyAlignment="1">
      <alignment horizontal="center" vertical="center"/>
    </xf>
    <xf numFmtId="0" fontId="23" fillId="3" borderId="9" xfId="1" applyFont="1" applyFill="1" applyBorder="1"/>
    <xf numFmtId="0" fontId="23" fillId="3" borderId="10" xfId="1" applyFont="1" applyFill="1" applyBorder="1"/>
    <xf numFmtId="0" fontId="27" fillId="0" borderId="9" xfId="1" applyFont="1" applyFill="1" applyBorder="1" applyAlignment="1">
      <alignment horizontal="centerContinuous"/>
    </xf>
    <xf numFmtId="0" fontId="16" fillId="0" borderId="1" xfId="1" applyFont="1" applyFill="1" applyBorder="1" applyAlignment="1">
      <alignment horizontal="centerContinuous"/>
    </xf>
    <xf numFmtId="0" fontId="25" fillId="0" borderId="4" xfId="1" applyFont="1" applyFill="1" applyBorder="1" applyAlignment="1">
      <alignment horizontal="centerContinuous"/>
    </xf>
    <xf numFmtId="0" fontId="1" fillId="0" borderId="7" xfId="1" applyFill="1" applyBorder="1"/>
    <xf numFmtId="0" fontId="1" fillId="3" borderId="4" xfId="1" applyFill="1" applyBorder="1" applyAlignment="1">
      <alignment vertical="top"/>
    </xf>
    <xf numFmtId="0" fontId="23" fillId="3" borderId="7" xfId="1" applyFont="1" applyFill="1" applyBorder="1" applyAlignment="1">
      <alignment vertical="top"/>
    </xf>
    <xf numFmtId="0" fontId="23" fillId="0" borderId="1" xfId="1" applyFont="1" applyFill="1" applyBorder="1" applyAlignment="1">
      <alignment horizontal="left" vertical="top"/>
    </xf>
    <xf numFmtId="0" fontId="23" fillId="0" borderId="1" xfId="1" applyFont="1" applyBorder="1" applyAlignment="1">
      <alignment vertical="top"/>
    </xf>
    <xf numFmtId="0" fontId="26" fillId="0" borderId="4" xfId="2" applyFont="1" applyFill="1" applyBorder="1" applyAlignment="1" applyProtection="1"/>
    <xf numFmtId="0" fontId="26" fillId="0" borderId="7" xfId="2" applyFont="1" applyFill="1" applyBorder="1" applyAlignment="1" applyProtection="1"/>
    <xf numFmtId="0" fontId="1" fillId="0" borderId="1" xfId="1" applyBorder="1" applyAlignment="1">
      <alignment vertical="top"/>
    </xf>
    <xf numFmtId="0" fontId="1" fillId="0" borderId="0" xfId="1" applyAlignment="1">
      <alignment vertical="top"/>
    </xf>
    <xf numFmtId="0" fontId="1" fillId="0" borderId="1" xfId="1" applyFill="1" applyBorder="1" applyAlignment="1"/>
    <xf numFmtId="0" fontId="31" fillId="0" borderId="7" xfId="2" applyFont="1" applyFill="1" applyBorder="1" applyAlignment="1" applyProtection="1"/>
    <xf numFmtId="0" fontId="1" fillId="3" borderId="1" xfId="1" applyFill="1" applyBorder="1"/>
    <xf numFmtId="0" fontId="1" fillId="3" borderId="7" xfId="1" applyFill="1" applyBorder="1"/>
    <xf numFmtId="0" fontId="29" fillId="0" borderId="4" xfId="1" applyFont="1" applyFill="1" applyBorder="1" applyAlignment="1"/>
    <xf numFmtId="0" fontId="29" fillId="0" borderId="1" xfId="1" applyFont="1" applyFill="1" applyBorder="1" applyAlignment="1"/>
    <xf numFmtId="0" fontId="30" fillId="0" borderId="4" xfId="1" applyFont="1" applyFill="1" applyBorder="1" applyAlignment="1"/>
    <xf numFmtId="0" fontId="31" fillId="0" borderId="96" xfId="2" applyFont="1" applyFill="1" applyBorder="1" applyAlignment="1" applyProtection="1"/>
    <xf numFmtId="0" fontId="1" fillId="3" borderId="12" xfId="1" applyFill="1" applyBorder="1"/>
    <xf numFmtId="0" fontId="1" fillId="3" borderId="6" xfId="1" applyFill="1" applyBorder="1"/>
    <xf numFmtId="0" fontId="1" fillId="0" borderId="1" xfId="1" applyFill="1" applyBorder="1"/>
    <xf numFmtId="0" fontId="1" fillId="0" borderId="13" xfId="1" applyFill="1" applyBorder="1"/>
    <xf numFmtId="0" fontId="1" fillId="3" borderId="20" xfId="1" applyFill="1" applyBorder="1" applyAlignment="1">
      <alignment vertical="center"/>
    </xf>
    <xf numFmtId="0" fontId="24" fillId="18" borderId="31" xfId="1" applyFont="1" applyFill="1" applyBorder="1" applyAlignment="1">
      <alignment horizontal="left" vertical="center" indent="1"/>
    </xf>
    <xf numFmtId="0" fontId="24" fillId="18" borderId="31" xfId="1" applyFont="1" applyFill="1" applyBorder="1" applyAlignment="1">
      <alignment horizontal="center" vertical="center"/>
    </xf>
    <xf numFmtId="0" fontId="1" fillId="0" borderId="4" xfId="1" applyBorder="1" applyAlignment="1">
      <alignment vertical="center"/>
    </xf>
    <xf numFmtId="0" fontId="1" fillId="3" borderId="11" xfId="1" applyFill="1" applyBorder="1" applyAlignment="1">
      <alignment vertical="center"/>
    </xf>
    <xf numFmtId="0" fontId="1" fillId="3" borderId="17" xfId="1" applyFill="1" applyBorder="1" applyAlignment="1">
      <alignment vertical="center"/>
    </xf>
    <xf numFmtId="0" fontId="1" fillId="0" borderId="3" xfId="1" applyBorder="1" applyAlignment="1">
      <alignment vertical="center"/>
    </xf>
    <xf numFmtId="0" fontId="1" fillId="3" borderId="3" xfId="1" applyFill="1" applyBorder="1" applyAlignment="1">
      <alignment vertical="center"/>
    </xf>
    <xf numFmtId="0" fontId="1" fillId="3" borderId="10" xfId="1" applyFill="1" applyBorder="1"/>
    <xf numFmtId="0" fontId="1" fillId="3" borderId="10" xfId="1" applyFill="1" applyBorder="1" applyAlignment="1">
      <alignment horizontal="center"/>
    </xf>
    <xf numFmtId="0" fontId="1" fillId="3" borderId="13" xfId="1" applyFill="1" applyBorder="1"/>
    <xf numFmtId="0" fontId="1" fillId="0" borderId="38" xfId="1" applyBorder="1"/>
    <xf numFmtId="0" fontId="1" fillId="0" borderId="39" xfId="1" applyBorder="1"/>
    <xf numFmtId="0" fontId="1" fillId="0" borderId="40" xfId="1" applyBorder="1"/>
    <xf numFmtId="0" fontId="1" fillId="0" borderId="6" xfId="1" applyBorder="1"/>
    <xf numFmtId="0" fontId="60" fillId="0" borderId="113" xfId="1" applyFont="1" applyBorder="1" applyAlignment="1">
      <alignment horizontal="left" vertical="center" indent="1"/>
    </xf>
    <xf numFmtId="0" fontId="61" fillId="0" borderId="126" xfId="1" applyFont="1" applyBorder="1" applyAlignment="1">
      <alignment vertical="center"/>
    </xf>
    <xf numFmtId="0" fontId="60" fillId="0" borderId="114" xfId="1" applyFont="1" applyBorder="1" applyAlignment="1">
      <alignment horizontal="center" vertical="center"/>
    </xf>
    <xf numFmtId="0" fontId="60" fillId="0" borderId="127" xfId="1" applyFont="1" applyBorder="1" applyAlignment="1">
      <alignment horizontal="center" vertical="center"/>
    </xf>
    <xf numFmtId="0" fontId="60" fillId="0" borderId="128" xfId="1" applyFont="1" applyBorder="1" applyAlignment="1">
      <alignment horizontal="center" vertical="center"/>
    </xf>
    <xf numFmtId="0" fontId="60" fillId="0" borderId="129" xfId="1" applyFont="1" applyBorder="1" applyAlignment="1">
      <alignment horizontal="center" vertical="center"/>
    </xf>
    <xf numFmtId="0" fontId="35" fillId="22" borderId="110" xfId="1" applyFont="1" applyFill="1" applyBorder="1" applyAlignment="1">
      <alignment horizontal="left" vertical="center" indent="1"/>
    </xf>
    <xf numFmtId="0" fontId="62" fillId="22" borderId="0" xfId="1" applyFont="1" applyFill="1" applyBorder="1" applyAlignment="1">
      <alignment horizontal="center" vertical="center"/>
    </xf>
    <xf numFmtId="0" fontId="1" fillId="23" borderId="130" xfId="1" applyFill="1" applyBorder="1" applyAlignment="1">
      <alignment horizontal="center" vertical="center"/>
    </xf>
    <xf numFmtId="0" fontId="1" fillId="23" borderId="131" xfId="1" applyFill="1" applyBorder="1" applyAlignment="1">
      <alignment horizontal="center" vertical="center"/>
    </xf>
    <xf numFmtId="0" fontId="35" fillId="24" borderId="132" xfId="1" applyFont="1" applyFill="1" applyBorder="1" applyAlignment="1">
      <alignment horizontal="left" vertical="center" indent="1"/>
    </xf>
    <xf numFmtId="0" fontId="62" fillId="24" borderId="133" xfId="1" applyFont="1" applyFill="1" applyBorder="1" applyAlignment="1">
      <alignment horizontal="center" vertical="center"/>
    </xf>
    <xf numFmtId="0" fontId="1" fillId="25" borderId="135" xfId="1" applyFill="1" applyBorder="1" applyAlignment="1">
      <alignment horizontal="center" vertical="center"/>
    </xf>
    <xf numFmtId="0" fontId="1" fillId="25" borderId="136" xfId="1" applyFill="1" applyBorder="1" applyAlignment="1">
      <alignment horizontal="center" vertical="center"/>
    </xf>
    <xf numFmtId="0" fontId="35" fillId="0" borderId="137" xfId="1" applyFont="1" applyBorder="1" applyAlignment="1">
      <alignment horizontal="left" vertical="center" indent="1"/>
    </xf>
    <xf numFmtId="0" fontId="63" fillId="26" borderId="138" xfId="1" applyFont="1" applyFill="1" applyBorder="1" applyAlignment="1">
      <alignment horizontal="left" vertical="center" indent="1"/>
    </xf>
    <xf numFmtId="0" fontId="64" fillId="0" borderId="139" xfId="1" applyFont="1" applyBorder="1" applyAlignment="1">
      <alignment horizontal="center" vertical="center"/>
    </xf>
    <xf numFmtId="0" fontId="64" fillId="0" borderId="140" xfId="1" applyFont="1" applyBorder="1" applyAlignment="1">
      <alignment horizontal="center" vertical="center"/>
    </xf>
    <xf numFmtId="0" fontId="64" fillId="0" borderId="141" xfId="1" applyFont="1" applyBorder="1" applyAlignment="1">
      <alignment horizontal="center" vertical="center"/>
    </xf>
    <xf numFmtId="0" fontId="35" fillId="0" borderId="110" xfId="1" applyFont="1" applyBorder="1" applyAlignment="1">
      <alignment horizontal="left" vertical="center" indent="1"/>
    </xf>
    <xf numFmtId="0" fontId="65" fillId="27" borderId="0" xfId="1" applyFont="1" applyFill="1" applyBorder="1" applyAlignment="1">
      <alignment horizontal="left" vertical="center" indent="1"/>
    </xf>
    <xf numFmtId="0" fontId="1" fillId="0" borderId="142" xfId="1" applyBorder="1" applyAlignment="1">
      <alignment horizontal="center" vertical="center"/>
    </xf>
    <xf numFmtId="0" fontId="1" fillId="0" borderId="143" xfId="1" applyBorder="1" applyAlignment="1">
      <alignment horizontal="center" vertical="center"/>
    </xf>
    <xf numFmtId="0" fontId="1" fillId="0" borderId="144" xfId="1" applyBorder="1" applyAlignment="1">
      <alignment horizontal="center" vertical="center"/>
    </xf>
    <xf numFmtId="0" fontId="35" fillId="22" borderId="145" xfId="1" applyFont="1" applyFill="1" applyBorder="1" applyAlignment="1">
      <alignment horizontal="left" vertical="center" indent="1"/>
    </xf>
    <xf numFmtId="0" fontId="35" fillId="24" borderId="124" xfId="1" applyFont="1" applyFill="1" applyBorder="1" applyAlignment="1">
      <alignment horizontal="left" vertical="center" indent="1"/>
    </xf>
    <xf numFmtId="3" fontId="63" fillId="26" borderId="138" xfId="1" applyNumberFormat="1" applyFont="1" applyFill="1" applyBorder="1" applyAlignment="1">
      <alignment horizontal="left" vertical="center" indent="1"/>
    </xf>
    <xf numFmtId="0" fontId="35" fillId="0" borderId="151" xfId="1" applyFont="1" applyBorder="1" applyAlignment="1">
      <alignment horizontal="left" vertical="center" indent="1"/>
    </xf>
    <xf numFmtId="0" fontId="65" fillId="27" borderId="152" xfId="1" applyFont="1" applyFill="1" applyBorder="1" applyAlignment="1">
      <alignment horizontal="left" vertical="center" indent="1"/>
    </xf>
    <xf numFmtId="0" fontId="35" fillId="22" borderId="153" xfId="1" applyFont="1" applyFill="1" applyBorder="1" applyAlignment="1">
      <alignment horizontal="left" vertical="center" indent="1"/>
    </xf>
    <xf numFmtId="0" fontId="35" fillId="0" borderId="125" xfId="1" applyFont="1" applyBorder="1" applyAlignment="1">
      <alignment horizontal="left" vertical="center" indent="1"/>
    </xf>
    <xf numFmtId="0" fontId="65" fillId="27" borderId="82" xfId="1" applyFont="1" applyFill="1" applyBorder="1" applyAlignment="1">
      <alignment horizontal="left" vertical="center" indent="1"/>
    </xf>
    <xf numFmtId="0" fontId="1" fillId="0" borderId="156" xfId="1" applyBorder="1" applyAlignment="1">
      <alignment horizontal="center" vertical="center"/>
    </xf>
    <xf numFmtId="0" fontId="1" fillId="0" borderId="157" xfId="1" applyBorder="1" applyAlignment="1">
      <alignment horizontal="center" vertical="center"/>
    </xf>
    <xf numFmtId="0" fontId="1" fillId="0" borderId="158" xfId="1" applyBorder="1" applyAlignment="1">
      <alignment horizontal="center" vertical="center"/>
    </xf>
    <xf numFmtId="0" fontId="16" fillId="0" borderId="0" xfId="1" applyFont="1" applyBorder="1" applyAlignment="1">
      <alignment horizontal="left" vertical="center" indent="1"/>
    </xf>
    <xf numFmtId="0" fontId="35" fillId="0" borderId="0" xfId="1" applyFont="1" applyBorder="1" applyAlignment="1">
      <alignment horizontal="left" vertical="center" indent="1"/>
    </xf>
    <xf numFmtId="0" fontId="1" fillId="0" borderId="0" xfId="1" applyBorder="1" applyAlignment="1">
      <alignment horizontal="center" vertical="center"/>
    </xf>
    <xf numFmtId="0" fontId="1" fillId="0" borderId="0" xfId="1" applyFill="1" applyBorder="1"/>
    <xf numFmtId="0" fontId="1" fillId="0" borderId="0" xfId="1" applyBorder="1" applyAlignment="1">
      <alignment horizontal="center"/>
    </xf>
    <xf numFmtId="0" fontId="1" fillId="0" borderId="0" xfId="1" applyBorder="1"/>
    <xf numFmtId="0" fontId="60" fillId="0" borderId="113" xfId="1" applyFont="1" applyFill="1" applyBorder="1" applyAlignment="1">
      <alignment horizontal="left" vertical="center"/>
    </xf>
    <xf numFmtId="0" fontId="61" fillId="0" borderId="126" xfId="1" applyFont="1" applyBorder="1" applyAlignment="1">
      <alignment horizontal="center" vertical="center"/>
    </xf>
    <xf numFmtId="0" fontId="60" fillId="0" borderId="102" xfId="1" applyFont="1" applyBorder="1" applyAlignment="1">
      <alignment horizontal="center" vertical="center"/>
    </xf>
    <xf numFmtId="0" fontId="60" fillId="0" borderId="0" xfId="1" applyFont="1" applyFill="1" applyBorder="1" applyAlignment="1">
      <alignment horizontal="center" vertical="center"/>
    </xf>
    <xf numFmtId="0" fontId="1" fillId="0" borderId="0" xfId="1" applyBorder="1" applyAlignment="1">
      <alignment vertical="center"/>
    </xf>
    <xf numFmtId="3" fontId="1" fillId="0" borderId="0" xfId="1" applyNumberFormat="1" applyBorder="1" applyAlignment="1">
      <alignment vertical="center"/>
    </xf>
    <xf numFmtId="0" fontId="1" fillId="0" borderId="0" xfId="1" applyFill="1" applyBorder="1" applyAlignment="1">
      <alignment vertical="center"/>
    </xf>
    <xf numFmtId="0" fontId="35" fillId="22" borderId="0" xfId="1" applyFont="1" applyFill="1" applyBorder="1" applyAlignment="1">
      <alignment horizontal="left" vertical="center"/>
    </xf>
    <xf numFmtId="0" fontId="62" fillId="22" borderId="102" xfId="1" applyFont="1" applyFill="1" applyBorder="1" applyAlignment="1">
      <alignment horizontal="center" vertical="center"/>
    </xf>
    <xf numFmtId="0" fontId="1" fillId="23" borderId="159" xfId="1" applyFill="1" applyBorder="1" applyAlignment="1">
      <alignment horizontal="center" vertical="center"/>
    </xf>
    <xf numFmtId="0" fontId="1" fillId="0" borderId="0" xfId="1" applyFill="1" applyBorder="1" applyAlignment="1">
      <alignment horizontal="center" vertical="center"/>
    </xf>
    <xf numFmtId="0" fontId="35" fillId="24" borderId="133" xfId="1" applyFont="1" applyFill="1" applyBorder="1" applyAlignment="1">
      <alignment horizontal="left" vertical="center"/>
    </xf>
    <xf numFmtId="0" fontId="62" fillId="24" borderId="160" xfId="1" applyFont="1" applyFill="1" applyBorder="1" applyAlignment="1">
      <alignment horizontal="center" vertical="center"/>
    </xf>
    <xf numFmtId="0" fontId="1" fillId="25" borderId="161" xfId="1" applyFill="1" applyBorder="1" applyAlignment="1">
      <alignment horizontal="center" vertical="center"/>
    </xf>
    <xf numFmtId="0" fontId="35" fillId="0" borderId="162" xfId="1" applyFont="1" applyBorder="1" applyAlignment="1">
      <alignment horizontal="left" vertical="center"/>
    </xf>
    <xf numFmtId="0" fontId="63" fillId="26" borderId="163" xfId="1" applyFont="1" applyFill="1" applyBorder="1" applyAlignment="1">
      <alignment horizontal="left" vertical="center" indent="1"/>
    </xf>
    <xf numFmtId="0" fontId="64" fillId="0" borderId="164" xfId="1" applyFont="1" applyBorder="1" applyAlignment="1">
      <alignment horizontal="center" vertical="center"/>
    </xf>
    <xf numFmtId="0" fontId="64" fillId="0" borderId="165" xfId="1" applyFont="1" applyBorder="1" applyAlignment="1">
      <alignment horizontal="center" vertical="center"/>
    </xf>
    <xf numFmtId="0" fontId="64" fillId="0" borderId="166" xfId="1" applyFont="1" applyBorder="1" applyAlignment="1">
      <alignment horizontal="center" vertical="center"/>
    </xf>
    <xf numFmtId="0" fontId="64" fillId="0" borderId="0" xfId="1" applyFont="1" applyFill="1" applyBorder="1" applyAlignment="1">
      <alignment horizontal="center" vertical="center"/>
    </xf>
    <xf numFmtId="0" fontId="35" fillId="0" borderId="125" xfId="1" applyFont="1" applyBorder="1" applyAlignment="1">
      <alignment horizontal="left" vertical="center"/>
    </xf>
    <xf numFmtId="0" fontId="1" fillId="0" borderId="115" xfId="1" applyBorder="1" applyAlignment="1">
      <alignment horizontal="center" vertical="center"/>
    </xf>
    <xf numFmtId="0" fontId="25" fillId="0" borderId="0" xfId="1" applyFont="1" applyFill="1" applyBorder="1" applyAlignment="1">
      <alignment horizontal="center" vertical="center"/>
    </xf>
    <xf numFmtId="0" fontId="33" fillId="0" borderId="0" xfId="2" applyFont="1" applyBorder="1" applyAlignment="1" applyProtection="1">
      <alignment horizontal="left" vertical="top" indent="1"/>
    </xf>
    <xf numFmtId="0" fontId="29" fillId="0" borderId="0" xfId="1" applyFont="1" applyBorder="1" applyAlignment="1" applyProtection="1">
      <alignment horizontal="left" vertical="top" indent="1"/>
    </xf>
    <xf numFmtId="0" fontId="1" fillId="0" borderId="0" xfId="1" applyBorder="1" applyAlignment="1">
      <alignment horizontal="left" indent="1"/>
    </xf>
    <xf numFmtId="0" fontId="29" fillId="0" borderId="0" xfId="1" applyFont="1" applyBorder="1" applyAlignment="1" applyProtection="1"/>
    <xf numFmtId="0" fontId="1" fillId="0" borderId="0" xfId="1" applyFont="1" applyProtection="1"/>
    <xf numFmtId="0" fontId="29" fillId="0" borderId="31" xfId="1" applyFont="1" applyBorder="1" applyAlignment="1" applyProtection="1">
      <alignment horizontal="center" vertical="center"/>
    </xf>
    <xf numFmtId="0" fontId="67" fillId="0" borderId="31" xfId="1" applyFont="1" applyBorder="1" applyAlignment="1" applyProtection="1">
      <alignment horizontal="center" vertical="center"/>
    </xf>
    <xf numFmtId="0" fontId="29" fillId="0" borderId="31" xfId="1" applyFont="1" applyBorder="1" applyAlignment="1" applyProtection="1">
      <alignment horizontal="left" vertical="center" indent="1"/>
    </xf>
    <xf numFmtId="0" fontId="47" fillId="3" borderId="0" xfId="1" applyFont="1" applyFill="1" applyAlignment="1" applyProtection="1">
      <alignment horizontal="left"/>
    </xf>
    <xf numFmtId="0" fontId="1" fillId="3" borderId="1" xfId="1" applyFill="1" applyBorder="1" applyAlignment="1">
      <alignment horizontal="left"/>
    </xf>
    <xf numFmtId="0" fontId="58" fillId="23" borderId="146" xfId="0" applyFont="1" applyFill="1" applyBorder="1" applyAlignment="1">
      <alignment horizontal="center" vertical="center"/>
    </xf>
    <xf numFmtId="0" fontId="58" fillId="23" borderId="147" xfId="0" applyFont="1" applyFill="1" applyBorder="1" applyAlignment="1">
      <alignment horizontal="center" vertical="center"/>
    </xf>
    <xf numFmtId="0" fontId="58" fillId="23" borderId="131" xfId="0" applyFont="1" applyFill="1" applyBorder="1" applyAlignment="1">
      <alignment horizontal="center" vertical="center"/>
    </xf>
    <xf numFmtId="0" fontId="58" fillId="25" borderId="134" xfId="0" applyFont="1" applyFill="1" applyBorder="1" applyAlignment="1">
      <alignment horizontal="center" vertical="center"/>
    </xf>
    <xf numFmtId="0" fontId="58" fillId="25" borderId="148" xfId="0" applyFont="1" applyFill="1" applyBorder="1" applyAlignment="1">
      <alignment horizontal="center" vertical="center"/>
    </xf>
    <xf numFmtId="0" fontId="58" fillId="25" borderId="149" xfId="0" applyFont="1" applyFill="1" applyBorder="1" applyAlignment="1">
      <alignment horizontal="center" vertical="center"/>
    </xf>
    <xf numFmtId="0" fontId="69" fillId="0" borderId="0" xfId="1" applyFont="1"/>
    <xf numFmtId="0" fontId="1" fillId="10" borderId="99" xfId="1" applyFont="1" applyFill="1" applyBorder="1" applyAlignment="1" applyProtection="1">
      <alignment horizontal="left" vertical="center" indent="1"/>
    </xf>
    <xf numFmtId="0" fontId="1" fillId="10" borderId="99" xfId="1" applyFont="1" applyFill="1" applyBorder="1" applyAlignment="1" applyProtection="1">
      <alignment horizontal="center" vertical="center"/>
    </xf>
    <xf numFmtId="0" fontId="1" fillId="10" borderId="100" xfId="1" applyFont="1" applyFill="1" applyBorder="1" applyAlignment="1" applyProtection="1">
      <alignment horizontal="left" vertical="center" wrapText="1" indent="1"/>
    </xf>
    <xf numFmtId="0" fontId="1" fillId="10" borderId="100" xfId="1" applyFont="1" applyFill="1" applyBorder="1" applyAlignment="1" applyProtection="1">
      <alignment horizontal="center" vertical="center"/>
    </xf>
    <xf numFmtId="0" fontId="1" fillId="10" borderId="100" xfId="1" applyFont="1" applyFill="1" applyBorder="1" applyAlignment="1" applyProtection="1">
      <alignment horizontal="left" vertical="center" indent="1"/>
    </xf>
    <xf numFmtId="0" fontId="1" fillId="10" borderId="101" xfId="1" applyFont="1" applyFill="1" applyBorder="1" applyAlignment="1" applyProtection="1">
      <alignment horizontal="left" vertical="center" indent="1"/>
    </xf>
    <xf numFmtId="0" fontId="1" fillId="10" borderId="101" xfId="1" applyFont="1" applyFill="1" applyBorder="1" applyAlignment="1" applyProtection="1">
      <alignment horizontal="center" vertical="center"/>
    </xf>
    <xf numFmtId="0" fontId="58" fillId="23" borderId="154" xfId="0" applyFont="1" applyFill="1" applyBorder="1" applyAlignment="1">
      <alignment horizontal="center" vertical="center"/>
    </xf>
    <xf numFmtId="0" fontId="58" fillId="23" borderId="130" xfId="0" applyFont="1" applyFill="1" applyBorder="1" applyAlignment="1">
      <alignment horizontal="center" vertical="center"/>
    </xf>
    <xf numFmtId="0" fontId="58" fillId="25" borderId="135" xfId="0" applyFont="1" applyFill="1" applyBorder="1" applyAlignment="1">
      <alignment horizontal="center" vertical="center"/>
    </xf>
    <xf numFmtId="0" fontId="58" fillId="25" borderId="136" xfId="0" applyFont="1" applyFill="1" applyBorder="1" applyAlignment="1">
      <alignment horizontal="center" vertical="center"/>
    </xf>
    <xf numFmtId="0" fontId="58" fillId="25" borderId="155" xfId="0" applyFont="1" applyFill="1" applyBorder="1" applyAlignment="1">
      <alignment horizontal="center" vertical="center"/>
    </xf>
    <xf numFmtId="0" fontId="16" fillId="0" borderId="17" xfId="1" applyFont="1" applyBorder="1" applyAlignment="1" applyProtection="1">
      <alignment horizontal="left"/>
    </xf>
    <xf numFmtId="0" fontId="4" fillId="0" borderId="11" xfId="1" applyFont="1" applyBorder="1" applyAlignment="1" applyProtection="1">
      <alignment horizontal="left" wrapText="1"/>
    </xf>
    <xf numFmtId="0" fontId="1" fillId="0" borderId="1" xfId="1" applyBorder="1" applyAlignment="1" applyProtection="1">
      <alignment horizontal="left"/>
    </xf>
    <xf numFmtId="0" fontId="1" fillId="0" borderId="7" xfId="1" applyBorder="1" applyAlignment="1" applyProtection="1">
      <alignment horizontal="left"/>
    </xf>
    <xf numFmtId="0" fontId="10" fillId="2" borderId="2" xfId="1" applyFont="1" applyFill="1" applyBorder="1" applyAlignment="1" applyProtection="1">
      <alignment horizontal="left" wrapText="1"/>
    </xf>
    <xf numFmtId="0" fontId="16" fillId="0" borderId="1" xfId="1" applyFont="1" applyBorder="1" applyAlignment="1" applyProtection="1">
      <alignment horizontal="left"/>
    </xf>
    <xf numFmtId="0" fontId="16" fillId="0" borderId="0" xfId="1" applyFont="1" applyAlignment="1" applyProtection="1">
      <alignment horizontal="left"/>
    </xf>
    <xf numFmtId="0" fontId="1" fillId="3" borderId="0" xfId="1" applyFont="1" applyFill="1" applyProtection="1"/>
    <xf numFmtId="0" fontId="24" fillId="0" borderId="13" xfId="0" applyFont="1" applyBorder="1" applyAlignment="1" applyProtection="1">
      <alignment vertical="top" wrapText="1"/>
    </xf>
    <xf numFmtId="0" fontId="24" fillId="0" borderId="20" xfId="0" applyFont="1" applyBorder="1" applyAlignment="1" applyProtection="1">
      <alignment vertical="top" wrapText="1"/>
    </xf>
    <xf numFmtId="0" fontId="24" fillId="0" borderId="12" xfId="0" applyFont="1" applyBorder="1" applyAlignment="1" applyProtection="1">
      <alignment vertical="top" wrapText="1"/>
    </xf>
    <xf numFmtId="0" fontId="24" fillId="0" borderId="0" xfId="0" applyFont="1" applyBorder="1" applyAlignment="1" applyProtection="1">
      <alignment vertical="top" wrapText="1"/>
    </xf>
    <xf numFmtId="0" fontId="66" fillId="0" borderId="0" xfId="1" applyFont="1"/>
    <xf numFmtId="0" fontId="1" fillId="0" borderId="0" xfId="1" applyFont="1" applyAlignment="1">
      <alignment vertical="top"/>
    </xf>
    <xf numFmtId="0" fontId="1" fillId="0" borderId="0" xfId="1" applyFont="1"/>
    <xf numFmtId="0" fontId="1" fillId="0" borderId="106" xfId="1" applyFont="1" applyBorder="1"/>
    <xf numFmtId="0" fontId="1" fillId="0" borderId="106" xfId="1" applyBorder="1"/>
    <xf numFmtId="0" fontId="1" fillId="0" borderId="0" xfId="1" applyFont="1" applyAlignment="1">
      <alignment horizontal="left" wrapText="1"/>
    </xf>
    <xf numFmtId="0" fontId="30" fillId="0" borderId="0" xfId="1" applyFont="1" applyProtection="1"/>
    <xf numFmtId="0" fontId="24" fillId="0" borderId="31" xfId="2" applyFont="1" applyBorder="1" applyAlignment="1" applyProtection="1">
      <alignment horizontal="left" vertical="center" indent="1"/>
    </xf>
    <xf numFmtId="0" fontId="86" fillId="2" borderId="0" xfId="1" applyFont="1" applyFill="1" applyAlignment="1" applyProtection="1">
      <alignment horizontal="center"/>
      <protection hidden="1"/>
    </xf>
    <xf numFmtId="0" fontId="87" fillId="3" borderId="83" xfId="1" applyFont="1" applyFill="1" applyBorder="1" applyAlignment="1" applyProtection="1">
      <alignment wrapText="1"/>
      <protection hidden="1"/>
    </xf>
    <xf numFmtId="0" fontId="87" fillId="3" borderId="0" xfId="1" applyFont="1" applyFill="1" applyBorder="1" applyAlignment="1" applyProtection="1">
      <alignment wrapText="1"/>
      <protection hidden="1"/>
    </xf>
    <xf numFmtId="0" fontId="26" fillId="12" borderId="221" xfId="2" applyFont="1" applyFill="1" applyBorder="1" applyAlignment="1" applyProtection="1">
      <alignment vertical="center"/>
    </xf>
    <xf numFmtId="0" fontId="26" fillId="13" borderId="222" xfId="2" applyFont="1" applyFill="1" applyBorder="1" applyAlignment="1" applyProtection="1"/>
    <xf numFmtId="0" fontId="26" fillId="13" borderId="223" xfId="2" applyFont="1" applyFill="1" applyBorder="1" applyAlignment="1" applyProtection="1"/>
    <xf numFmtId="0" fontId="1" fillId="0" borderId="10" xfId="1" applyBorder="1" applyAlignment="1">
      <alignment vertical="top"/>
    </xf>
    <xf numFmtId="0" fontId="59" fillId="0" borderId="0" xfId="1" applyFont="1"/>
    <xf numFmtId="0" fontId="1" fillId="0" borderId="0" xfId="1" applyFont="1" applyAlignment="1">
      <alignment wrapText="1"/>
    </xf>
    <xf numFmtId="0" fontId="1" fillId="21" borderId="99" xfId="1" applyFont="1" applyFill="1" applyBorder="1" applyAlignment="1" applyProtection="1">
      <alignment horizontal="center" vertical="center"/>
      <protection hidden="1"/>
    </xf>
    <xf numFmtId="0" fontId="1" fillId="21" borderId="100" xfId="1" applyFont="1" applyFill="1" applyBorder="1" applyAlignment="1" applyProtection="1">
      <alignment horizontal="center" vertical="center"/>
      <protection hidden="1"/>
    </xf>
    <xf numFmtId="0" fontId="1" fillId="21" borderId="101" xfId="1" applyFont="1" applyFill="1" applyBorder="1" applyAlignment="1" applyProtection="1">
      <alignment horizontal="center" vertical="center"/>
      <protection hidden="1"/>
    </xf>
    <xf numFmtId="0" fontId="29" fillId="3" borderId="0" xfId="1" applyFont="1" applyFill="1" applyProtection="1">
      <protection hidden="1"/>
    </xf>
    <xf numFmtId="0" fontId="29" fillId="3" borderId="106" xfId="1" applyFont="1" applyFill="1" applyBorder="1" applyProtection="1">
      <protection hidden="1"/>
    </xf>
    <xf numFmtId="0" fontId="29" fillId="3" borderId="1" xfId="1" applyFont="1" applyFill="1" applyBorder="1" applyProtection="1">
      <protection hidden="1"/>
    </xf>
    <xf numFmtId="0" fontId="29" fillId="0" borderId="0" xfId="1" applyFont="1" applyProtection="1">
      <protection hidden="1"/>
    </xf>
    <xf numFmtId="0" fontId="40" fillId="3" borderId="0" xfId="1" applyFont="1" applyFill="1" applyBorder="1" applyAlignment="1" applyProtection="1">
      <alignment horizontal="left"/>
      <protection hidden="1"/>
    </xf>
    <xf numFmtId="0" fontId="29" fillId="3" borderId="0" xfId="1" applyFont="1" applyFill="1" applyAlignment="1" applyProtection="1">
      <alignment vertical="center"/>
      <protection hidden="1"/>
    </xf>
    <xf numFmtId="0" fontId="40" fillId="3" borderId="0" xfId="1" applyFont="1" applyFill="1" applyBorder="1" applyAlignment="1" applyProtection="1">
      <alignment horizontal="left" vertical="center"/>
      <protection hidden="1"/>
    </xf>
    <xf numFmtId="0" fontId="29" fillId="3" borderId="1" xfId="1" applyFont="1" applyFill="1" applyBorder="1" applyAlignment="1" applyProtection="1">
      <alignment vertical="center"/>
      <protection hidden="1"/>
    </xf>
    <xf numFmtId="0" fontId="29" fillId="0" borderId="0" xfId="1" applyFont="1" applyFill="1" applyAlignment="1" applyProtection="1">
      <alignment vertical="center"/>
      <protection hidden="1"/>
    </xf>
    <xf numFmtId="0" fontId="41" fillId="3" borderId="0" xfId="1" applyFont="1" applyFill="1" applyBorder="1" applyAlignment="1" applyProtection="1">
      <alignment horizontal="centerContinuous"/>
      <protection hidden="1"/>
    </xf>
    <xf numFmtId="0" fontId="42" fillId="3" borderId="0" xfId="1" applyFont="1" applyFill="1" applyBorder="1" applyAlignment="1" applyProtection="1">
      <alignment horizontal="centerContinuous"/>
      <protection hidden="1"/>
    </xf>
    <xf numFmtId="0" fontId="29" fillId="0" borderId="0" xfId="1" applyFont="1" applyFill="1" applyProtection="1">
      <protection hidden="1"/>
    </xf>
    <xf numFmtId="0" fontId="29" fillId="0" borderId="38" xfId="1" applyFont="1" applyFill="1" applyBorder="1" applyProtection="1">
      <protection hidden="1"/>
    </xf>
    <xf numFmtId="0" fontId="29" fillId="0" borderId="39" xfId="1" applyFont="1" applyFill="1" applyBorder="1" applyProtection="1">
      <protection hidden="1"/>
    </xf>
    <xf numFmtId="0" fontId="29" fillId="0" borderId="6" xfId="1" applyFont="1" applyFill="1" applyBorder="1" applyProtection="1">
      <protection hidden="1"/>
    </xf>
    <xf numFmtId="0" fontId="71" fillId="11" borderId="32" xfId="2" applyFont="1" applyFill="1" applyBorder="1" applyAlignment="1" applyProtection="1">
      <alignment vertical="center"/>
      <protection hidden="1"/>
    </xf>
    <xf numFmtId="0" fontId="71" fillId="11" borderId="33" xfId="2" applyFont="1" applyFill="1" applyBorder="1" applyAlignment="1" applyProtection="1">
      <alignment vertical="center"/>
      <protection hidden="1"/>
    </xf>
    <xf numFmtId="0" fontId="71" fillId="11" borderId="179" xfId="2" applyFont="1" applyFill="1" applyBorder="1" applyAlignment="1" applyProtection="1">
      <alignment vertical="center"/>
      <protection hidden="1"/>
    </xf>
    <xf numFmtId="0" fontId="71" fillId="11" borderId="180" xfId="2" applyFont="1" applyFill="1" applyBorder="1" applyAlignment="1" applyProtection="1">
      <alignment horizontal="left" vertical="center"/>
      <protection hidden="1"/>
    </xf>
    <xf numFmtId="0" fontId="1" fillId="0" borderId="0" xfId="1" applyAlignment="1" applyProtection="1">
      <protection hidden="1"/>
    </xf>
    <xf numFmtId="0" fontId="24" fillId="3" borderId="39" xfId="1" applyFont="1" applyFill="1" applyBorder="1" applyAlignment="1" applyProtection="1">
      <alignment horizontal="centerContinuous"/>
      <protection hidden="1"/>
    </xf>
    <xf numFmtId="0" fontId="24" fillId="3" borderId="0" xfId="1" applyFont="1" applyFill="1" applyBorder="1" applyAlignment="1" applyProtection="1">
      <alignment horizontal="centerContinuous"/>
      <protection hidden="1"/>
    </xf>
    <xf numFmtId="0" fontId="16" fillId="3" borderId="0" xfId="1" applyFont="1" applyFill="1" applyBorder="1" applyAlignment="1" applyProtection="1">
      <alignment horizontal="centerContinuous"/>
      <protection hidden="1"/>
    </xf>
    <xf numFmtId="0" fontId="29" fillId="3" borderId="0" xfId="1" applyFont="1" applyFill="1" applyBorder="1" applyAlignment="1" applyProtection="1">
      <alignment horizontal="centerContinuous"/>
      <protection hidden="1"/>
    </xf>
    <xf numFmtId="0" fontId="24" fillId="3" borderId="0" xfId="1" applyFont="1" applyFill="1" applyBorder="1" applyAlignment="1" applyProtection="1">
      <alignment readingOrder="1"/>
      <protection hidden="1"/>
    </xf>
    <xf numFmtId="0" fontId="26" fillId="13" borderId="226" xfId="2" applyFont="1" applyFill="1" applyBorder="1" applyAlignment="1" applyProtection="1">
      <alignment horizontal="left" vertical="center"/>
      <protection hidden="1"/>
    </xf>
    <xf numFmtId="0" fontId="1" fillId="3" borderId="0" xfId="1" applyFill="1" applyAlignment="1" applyProtection="1">
      <alignment readingOrder="1"/>
      <protection hidden="1"/>
    </xf>
    <xf numFmtId="0" fontId="29" fillId="3" borderId="7" xfId="1" applyFont="1" applyFill="1" applyBorder="1" applyProtection="1">
      <protection hidden="1"/>
    </xf>
    <xf numFmtId="0" fontId="29" fillId="3" borderId="4" xfId="1" applyFont="1" applyFill="1" applyBorder="1" applyProtection="1">
      <protection hidden="1"/>
    </xf>
    <xf numFmtId="0" fontId="29" fillId="0" borderId="4" xfId="1" applyFont="1" applyFill="1" applyBorder="1" applyProtection="1">
      <protection hidden="1"/>
    </xf>
    <xf numFmtId="0" fontId="29" fillId="0" borderId="1" xfId="1" applyFont="1" applyFill="1" applyBorder="1" applyProtection="1">
      <protection hidden="1"/>
    </xf>
    <xf numFmtId="0" fontId="24" fillId="3" borderId="7" xfId="1" applyFont="1" applyFill="1" applyBorder="1" applyAlignment="1" applyProtection="1">
      <alignment horizontal="centerContinuous"/>
      <protection hidden="1"/>
    </xf>
    <xf numFmtId="0" fontId="29" fillId="3" borderId="1" xfId="1" applyFont="1" applyFill="1" applyBorder="1" applyAlignment="1" applyProtection="1">
      <alignment horizontal="left"/>
      <protection hidden="1"/>
    </xf>
    <xf numFmtId="0" fontId="29" fillId="0" borderId="12" xfId="1" applyFont="1" applyFill="1" applyBorder="1" applyProtection="1">
      <protection hidden="1"/>
    </xf>
    <xf numFmtId="0" fontId="24" fillId="3" borderId="13" xfId="1" applyFont="1" applyFill="1" applyBorder="1" applyAlignment="1" applyProtection="1">
      <alignment horizontal="centerContinuous"/>
      <protection hidden="1"/>
    </xf>
    <xf numFmtId="0" fontId="44" fillId="3" borderId="0" xfId="1" applyFont="1" applyFill="1" applyBorder="1" applyAlignment="1" applyProtection="1">
      <alignment horizontal="right" indent="1" readingOrder="1"/>
      <protection hidden="1"/>
    </xf>
    <xf numFmtId="0" fontId="70" fillId="3" borderId="0" xfId="1" applyFont="1" applyFill="1" applyBorder="1" applyAlignment="1" applyProtection="1">
      <alignment horizontal="left" readingOrder="1"/>
      <protection hidden="1"/>
    </xf>
    <xf numFmtId="0" fontId="5" fillId="0" borderId="38" xfId="1" applyFont="1" applyFill="1" applyBorder="1" applyProtection="1">
      <protection hidden="1"/>
    </xf>
    <xf numFmtId="0" fontId="5" fillId="0" borderId="181" xfId="1" applyFont="1" applyFill="1" applyBorder="1" applyProtection="1">
      <protection hidden="1"/>
    </xf>
    <xf numFmtId="0" fontId="29" fillId="0" borderId="40" xfId="1" applyFont="1" applyFill="1" applyBorder="1" applyProtection="1">
      <protection hidden="1"/>
    </xf>
    <xf numFmtId="0" fontId="29" fillId="3" borderId="0" xfId="1" applyFont="1" applyFill="1" applyAlignment="1" applyProtection="1">
      <alignment horizontal="left"/>
      <protection hidden="1"/>
    </xf>
    <xf numFmtId="0" fontId="46" fillId="3" borderId="0" xfId="1" applyFont="1" applyFill="1" applyBorder="1" applyAlignment="1" applyProtection="1">
      <protection hidden="1"/>
    </xf>
    <xf numFmtId="0" fontId="30" fillId="3" borderId="0" xfId="1" applyFont="1" applyFill="1" applyProtection="1">
      <protection hidden="1"/>
    </xf>
    <xf numFmtId="0" fontId="29" fillId="0" borderId="38" xfId="1" applyFont="1" applyBorder="1" applyProtection="1">
      <protection hidden="1"/>
    </xf>
    <xf numFmtId="49" fontId="4" fillId="0" borderId="47" xfId="1" applyNumberFormat="1" applyFont="1" applyBorder="1" applyAlignment="1" applyProtection="1">
      <alignment horizontal="center" vertical="center"/>
      <protection locked="0" hidden="1"/>
    </xf>
    <xf numFmtId="49" fontId="24" fillId="3" borderId="47" xfId="1" applyNumberFormat="1" applyFont="1" applyFill="1" applyBorder="1" applyAlignment="1" applyProtection="1">
      <alignment horizontal="center" vertical="center"/>
      <protection locked="0" hidden="1"/>
    </xf>
    <xf numFmtId="0" fontId="75" fillId="3" borderId="0" xfId="1" applyFont="1" applyFill="1" applyBorder="1" applyAlignment="1" applyProtection="1">
      <alignment vertical="center" wrapText="1"/>
      <protection hidden="1"/>
    </xf>
    <xf numFmtId="0" fontId="29" fillId="3" borderId="0" xfId="1" applyFont="1" applyFill="1" applyBorder="1" applyProtection="1">
      <protection hidden="1"/>
    </xf>
    <xf numFmtId="0" fontId="78" fillId="0" borderId="11" xfId="1" applyFont="1" applyBorder="1" applyAlignment="1" applyProtection="1">
      <alignment vertical="center" wrapText="1"/>
      <protection hidden="1"/>
    </xf>
    <xf numFmtId="0" fontId="78" fillId="0" borderId="17" xfId="1" applyFont="1" applyBorder="1" applyAlignment="1" applyProtection="1">
      <alignment vertical="center" wrapText="1"/>
      <protection hidden="1"/>
    </xf>
    <xf numFmtId="0" fontId="78" fillId="0" borderId="9" xfId="1" applyFont="1" applyBorder="1" applyAlignment="1" applyProtection="1">
      <alignment vertical="center" wrapText="1"/>
      <protection hidden="1"/>
    </xf>
    <xf numFmtId="0" fontId="29" fillId="3" borderId="0" xfId="1" applyFont="1" applyFill="1" applyAlignment="1" applyProtection="1">
      <alignment vertical="center" wrapText="1"/>
      <protection hidden="1"/>
    </xf>
    <xf numFmtId="0" fontId="43" fillId="3" borderId="83" xfId="1" applyFont="1" applyFill="1" applyBorder="1" applyProtection="1">
      <protection hidden="1"/>
    </xf>
    <xf numFmtId="0" fontId="29" fillId="0" borderId="1" xfId="1" applyFont="1" applyBorder="1" applyAlignment="1" applyProtection="1">
      <alignment vertical="center" wrapText="1"/>
      <protection hidden="1"/>
    </xf>
    <xf numFmtId="0" fontId="29" fillId="3" borderId="1" xfId="1" applyFont="1" applyFill="1" applyBorder="1" applyAlignment="1" applyProtection="1">
      <alignment vertical="center" wrapText="1"/>
      <protection hidden="1"/>
    </xf>
    <xf numFmtId="0" fontId="29" fillId="3" borderId="7" xfId="1" applyFont="1" applyFill="1" applyBorder="1" applyAlignment="1" applyProtection="1">
      <alignment vertical="center" wrapText="1"/>
      <protection hidden="1"/>
    </xf>
    <xf numFmtId="0" fontId="29" fillId="0" borderId="0" xfId="1" applyFont="1" applyAlignment="1" applyProtection="1">
      <alignment vertical="center" wrapText="1"/>
      <protection hidden="1"/>
    </xf>
    <xf numFmtId="0" fontId="45" fillId="3" borderId="0" xfId="1" applyFont="1" applyFill="1" applyBorder="1" applyAlignment="1" applyProtection="1">
      <protection hidden="1"/>
    </xf>
    <xf numFmtId="0" fontId="29" fillId="0" borderId="6" xfId="1" applyFont="1" applyBorder="1" applyAlignment="1" applyProtection="1">
      <alignment vertical="center" wrapText="1"/>
      <protection hidden="1"/>
    </xf>
    <xf numFmtId="0" fontId="29" fillId="0" borderId="4" xfId="1" applyFont="1" applyBorder="1" applyAlignment="1" applyProtection="1">
      <alignment vertical="center" wrapText="1"/>
      <protection hidden="1"/>
    </xf>
    <xf numFmtId="3" fontId="5" fillId="3" borderId="0" xfId="1" applyNumberFormat="1" applyFont="1" applyFill="1" applyBorder="1" applyAlignment="1" applyProtection="1">
      <alignment horizontal="center" vertical="center"/>
      <protection locked="0" hidden="1"/>
    </xf>
    <xf numFmtId="0" fontId="29" fillId="3" borderId="116" xfId="1" applyFont="1" applyFill="1" applyBorder="1" applyAlignment="1" applyProtection="1">
      <alignment wrapText="1"/>
      <protection hidden="1"/>
    </xf>
    <xf numFmtId="0" fontId="1" fillId="0" borderId="116" xfId="1" applyBorder="1" applyAlignment="1" applyProtection="1">
      <alignment wrapText="1"/>
      <protection hidden="1"/>
    </xf>
    <xf numFmtId="0" fontId="29" fillId="0" borderId="116" xfId="1" applyFont="1" applyBorder="1" applyAlignment="1" applyProtection="1">
      <alignment wrapText="1"/>
      <protection hidden="1"/>
    </xf>
    <xf numFmtId="0" fontId="29" fillId="0" borderId="2" xfId="1" applyFont="1" applyBorder="1" applyAlignment="1" applyProtection="1">
      <alignment wrapText="1"/>
      <protection hidden="1"/>
    </xf>
    <xf numFmtId="0" fontId="29" fillId="3" borderId="0" xfId="1" applyFont="1" applyFill="1" applyAlignment="1" applyProtection="1">
      <alignment vertical="top" wrapText="1"/>
      <protection hidden="1"/>
    </xf>
    <xf numFmtId="0" fontId="29" fillId="3" borderId="1" xfId="1" applyFont="1" applyFill="1" applyBorder="1" applyAlignment="1" applyProtection="1">
      <alignment vertical="top" wrapText="1"/>
      <protection hidden="1"/>
    </xf>
    <xf numFmtId="0" fontId="29" fillId="3" borderId="7" xfId="1" applyFont="1" applyFill="1" applyBorder="1" applyAlignment="1" applyProtection="1">
      <alignment vertical="top" wrapText="1"/>
      <protection hidden="1"/>
    </xf>
    <xf numFmtId="0" fontId="29" fillId="0" borderId="1" xfId="1" applyFont="1" applyBorder="1" applyAlignment="1" applyProtection="1">
      <alignment vertical="top" wrapText="1"/>
      <protection hidden="1"/>
    </xf>
    <xf numFmtId="0" fontId="29" fillId="3" borderId="0" xfId="1" applyFont="1" applyFill="1" applyAlignment="1" applyProtection="1">
      <alignment vertical="top"/>
      <protection hidden="1"/>
    </xf>
    <xf numFmtId="0" fontId="29" fillId="0" borderId="0" xfId="1" applyFont="1" applyAlignment="1" applyProtection="1">
      <alignment vertical="top" wrapText="1"/>
      <protection hidden="1"/>
    </xf>
    <xf numFmtId="0" fontId="43" fillId="3" borderId="0" xfId="1" applyFont="1" applyFill="1" applyProtection="1">
      <protection hidden="1"/>
    </xf>
    <xf numFmtId="0" fontId="43" fillId="3" borderId="1" xfId="1" applyFont="1" applyFill="1" applyBorder="1" applyProtection="1">
      <protection hidden="1"/>
    </xf>
    <xf numFmtId="0" fontId="43" fillId="0" borderId="0" xfId="1" applyFont="1" applyProtection="1">
      <protection hidden="1"/>
    </xf>
    <xf numFmtId="0" fontId="23" fillId="0" borderId="0" xfId="1" applyFont="1" applyBorder="1" applyAlignment="1" applyProtection="1">
      <protection hidden="1"/>
    </xf>
    <xf numFmtId="0" fontId="43" fillId="3" borderId="0" xfId="1" applyFont="1" applyFill="1" applyBorder="1" applyProtection="1">
      <protection hidden="1"/>
    </xf>
    <xf numFmtId="0" fontId="32" fillId="28" borderId="88" xfId="1" applyFont="1" applyFill="1" applyBorder="1" applyAlignment="1" applyProtection="1">
      <alignment horizontal="center" vertical="top"/>
      <protection hidden="1"/>
    </xf>
    <xf numFmtId="0" fontId="29" fillId="3" borderId="0" xfId="1" applyFont="1" applyFill="1" applyBorder="1" applyAlignment="1" applyProtection="1">
      <alignment horizontal="center"/>
      <protection hidden="1"/>
    </xf>
    <xf numFmtId="0" fontId="5" fillId="16" borderId="61" xfId="1" applyFont="1" applyFill="1" applyBorder="1" applyAlignment="1" applyProtection="1">
      <alignment horizontal="center" vertical="center"/>
      <protection hidden="1"/>
    </xf>
    <xf numFmtId="0" fontId="80" fillId="3" borderId="1" xfId="1" applyFont="1" applyFill="1" applyBorder="1" applyProtection="1">
      <protection hidden="1"/>
    </xf>
    <xf numFmtId="0" fontId="5" fillId="16" borderId="66" xfId="1" applyFont="1" applyFill="1" applyBorder="1" applyAlignment="1" applyProtection="1">
      <alignment horizontal="center" vertical="center"/>
      <protection hidden="1"/>
    </xf>
    <xf numFmtId="0" fontId="80" fillId="3" borderId="1" xfId="1" applyFont="1" applyFill="1" applyBorder="1" applyAlignment="1" applyProtection="1">
      <alignment vertical="top"/>
      <protection hidden="1"/>
    </xf>
    <xf numFmtId="0" fontId="5" fillId="16" borderId="195" xfId="1" applyFont="1" applyFill="1" applyBorder="1" applyAlignment="1" applyProtection="1">
      <alignment horizontal="center" vertical="center"/>
      <protection hidden="1"/>
    </xf>
    <xf numFmtId="0" fontId="5" fillId="16" borderId="73" xfId="1" applyFont="1" applyFill="1" applyBorder="1" applyAlignment="1" applyProtection="1">
      <alignment horizontal="center" vertical="center"/>
      <protection hidden="1"/>
    </xf>
    <xf numFmtId="0" fontId="5" fillId="16" borderId="199" xfId="1" applyFont="1" applyFill="1" applyBorder="1" applyAlignment="1" applyProtection="1">
      <alignment horizontal="center" vertical="center"/>
      <protection hidden="1"/>
    </xf>
    <xf numFmtId="0" fontId="4" fillId="16" borderId="119" xfId="1" applyFont="1" applyFill="1" applyBorder="1" applyAlignment="1" applyProtection="1">
      <alignment horizontal="center" vertical="center"/>
      <protection hidden="1"/>
    </xf>
    <xf numFmtId="0" fontId="1" fillId="3" borderId="0" xfId="1" applyFont="1" applyFill="1" applyProtection="1">
      <protection hidden="1"/>
    </xf>
    <xf numFmtId="0" fontId="1" fillId="3" borderId="0" xfId="1" applyFont="1" applyFill="1" applyAlignment="1" applyProtection="1">
      <protection hidden="1"/>
    </xf>
    <xf numFmtId="0" fontId="1" fillId="3" borderId="0" xfId="1" applyFont="1" applyFill="1" applyBorder="1" applyAlignment="1" applyProtection="1">
      <protection hidden="1"/>
    </xf>
    <xf numFmtId="0" fontId="29" fillId="3" borderId="0" xfId="1" applyFont="1" applyFill="1" applyAlignment="1" applyProtection="1">
      <alignment wrapText="1"/>
      <protection hidden="1"/>
    </xf>
    <xf numFmtId="0" fontId="29" fillId="3" borderId="0" xfId="1" applyFont="1" applyFill="1" applyBorder="1" applyAlignment="1" applyProtection="1">
      <alignment wrapText="1"/>
      <protection hidden="1"/>
    </xf>
    <xf numFmtId="0" fontId="29" fillId="3" borderId="4" xfId="1" applyFont="1" applyFill="1" applyBorder="1" applyAlignment="1" applyProtection="1">
      <alignment wrapText="1"/>
      <protection hidden="1"/>
    </xf>
    <xf numFmtId="0" fontId="29" fillId="3" borderId="1" xfId="1" applyFont="1" applyFill="1" applyBorder="1" applyAlignment="1" applyProtection="1">
      <alignment wrapText="1"/>
      <protection hidden="1"/>
    </xf>
    <xf numFmtId="0" fontId="29" fillId="0" borderId="0" xfId="1" applyFont="1" applyAlignment="1" applyProtection="1">
      <alignment wrapText="1"/>
      <protection hidden="1"/>
    </xf>
    <xf numFmtId="0" fontId="48" fillId="3" borderId="0" xfId="1" applyFont="1" applyFill="1" applyAlignment="1" applyProtection="1">
      <alignment horizontal="center"/>
      <protection hidden="1"/>
    </xf>
    <xf numFmtId="0" fontId="29" fillId="0" borderId="0" xfId="1" applyFont="1" applyAlignment="1" applyProtection="1">
      <alignment vertical="center"/>
      <protection hidden="1"/>
    </xf>
    <xf numFmtId="0" fontId="29" fillId="3" borderId="0" xfId="1" applyFont="1" applyFill="1" applyAlignment="1" applyProtection="1">
      <protection hidden="1"/>
    </xf>
    <xf numFmtId="0" fontId="38" fillId="20" borderId="90" xfId="1" applyFont="1" applyFill="1" applyBorder="1" applyAlignment="1" applyProtection="1">
      <alignment horizontal="center"/>
      <protection hidden="1"/>
    </xf>
    <xf numFmtId="0" fontId="29" fillId="0" borderId="1" xfId="1" applyFont="1" applyBorder="1" applyProtection="1">
      <protection hidden="1"/>
    </xf>
    <xf numFmtId="0" fontId="27" fillId="3" borderId="227" xfId="1" applyNumberFormat="1" applyFont="1" applyFill="1" applyBorder="1" applyAlignment="1" applyProtection="1">
      <alignment horizontal="center" vertical="center"/>
      <protection locked="0" hidden="1"/>
    </xf>
    <xf numFmtId="0" fontId="66" fillId="0" borderId="1" xfId="1" applyFont="1" applyBorder="1" applyAlignment="1" applyProtection="1">
      <alignment vertical="center"/>
      <protection hidden="1"/>
    </xf>
    <xf numFmtId="0" fontId="0" fillId="30" borderId="0" xfId="0" applyFill="1"/>
    <xf numFmtId="0" fontId="90" fillId="0" borderId="106" xfId="0" applyFont="1" applyBorder="1"/>
    <xf numFmtId="0" fontId="0" fillId="0" borderId="106" xfId="0" applyBorder="1"/>
    <xf numFmtId="0" fontId="90" fillId="0" borderId="0" xfId="0" applyFont="1"/>
    <xf numFmtId="0" fontId="16" fillId="0" borderId="113" xfId="1" applyFont="1" applyBorder="1"/>
    <xf numFmtId="0" fontId="16" fillId="0" borderId="114" xfId="1" applyFont="1" applyBorder="1"/>
    <xf numFmtId="0" fontId="16" fillId="0" borderId="126" xfId="1" applyFont="1" applyBorder="1"/>
    <xf numFmtId="0" fontId="16" fillId="0" borderId="118" xfId="1" applyFont="1" applyBorder="1"/>
    <xf numFmtId="0" fontId="16" fillId="0" borderId="0" xfId="1" applyFont="1" applyBorder="1"/>
    <xf numFmtId="0" fontId="16" fillId="0" borderId="110" xfId="1" applyFont="1" applyBorder="1"/>
    <xf numFmtId="0" fontId="58" fillId="0" borderId="0" xfId="0" applyFont="1"/>
    <xf numFmtId="0" fontId="1" fillId="0" borderId="118" xfId="1" applyBorder="1"/>
    <xf numFmtId="0" fontId="58" fillId="31" borderId="32" xfId="0" applyFont="1" applyFill="1" applyBorder="1"/>
    <xf numFmtId="0" fontId="58" fillId="31" borderId="33" xfId="0" applyFont="1" applyFill="1" applyBorder="1"/>
    <xf numFmtId="0" fontId="58" fillId="31" borderId="34" xfId="0" applyFont="1" applyFill="1" applyBorder="1"/>
    <xf numFmtId="0" fontId="58" fillId="31" borderId="31" xfId="0" applyFont="1" applyFill="1" applyBorder="1"/>
    <xf numFmtId="0" fontId="58" fillId="31" borderId="99" xfId="0" applyFont="1" applyFill="1" applyBorder="1"/>
    <xf numFmtId="4" fontId="58" fillId="32" borderId="0" xfId="0" applyNumberFormat="1" applyFont="1" applyFill="1" applyBorder="1"/>
    <xf numFmtId="4" fontId="58" fillId="32" borderId="108" xfId="0" applyNumberFormat="1" applyFont="1" applyFill="1" applyBorder="1"/>
    <xf numFmtId="4" fontId="58" fillId="32" borderId="109" xfId="0" applyNumberFormat="1" applyFont="1" applyFill="1" applyBorder="1"/>
    <xf numFmtId="0" fontId="58" fillId="32" borderId="228" xfId="0" applyFont="1" applyFill="1" applyBorder="1"/>
    <xf numFmtId="0" fontId="58" fillId="31" borderId="101" xfId="0" applyFont="1" applyFill="1" applyBorder="1"/>
    <xf numFmtId="4" fontId="58" fillId="32" borderId="106" xfId="0" applyNumberFormat="1" applyFont="1" applyFill="1" applyBorder="1"/>
    <xf numFmtId="4" fontId="58" fillId="32" borderId="111" xfId="0" applyNumberFormat="1" applyFont="1" applyFill="1" applyBorder="1"/>
    <xf numFmtId="4" fontId="58" fillId="32" borderId="107" xfId="0" applyNumberFormat="1" applyFont="1" applyFill="1" applyBorder="1"/>
    <xf numFmtId="2" fontId="58" fillId="32" borderId="101" xfId="0" applyNumberFormat="1" applyFont="1" applyFill="1" applyBorder="1"/>
    <xf numFmtId="0" fontId="58" fillId="31" borderId="0" xfId="0" applyFont="1" applyFill="1" applyBorder="1"/>
    <xf numFmtId="0" fontId="59" fillId="31" borderId="0" xfId="0" applyFont="1" applyFill="1" applyBorder="1"/>
    <xf numFmtId="0" fontId="1" fillId="0" borderId="115" xfId="1" applyBorder="1"/>
    <xf numFmtId="0" fontId="1" fillId="0" borderId="102" xfId="1" applyFont="1" applyFill="1" applyBorder="1" applyAlignment="1" applyProtection="1">
      <alignment horizontal="center" vertical="top" wrapText="1"/>
    </xf>
    <xf numFmtId="0" fontId="1" fillId="0" borderId="53" xfId="1" applyFont="1" applyFill="1" applyBorder="1" applyAlignment="1" applyProtection="1">
      <alignment horizontal="center" vertical="top" wrapText="1"/>
    </xf>
    <xf numFmtId="0" fontId="1" fillId="0" borderId="53" xfId="1" applyBorder="1"/>
    <xf numFmtId="0" fontId="1" fillId="0" borderId="218" xfId="1" applyBorder="1"/>
    <xf numFmtId="0" fontId="1" fillId="0" borderId="118" xfId="1" applyFont="1" applyFill="1" applyBorder="1" applyAlignment="1" applyProtection="1">
      <alignment horizontal="center" vertical="top" wrapText="1"/>
    </xf>
    <xf numFmtId="0" fontId="1" fillId="0" borderId="0" xfId="1" applyFont="1" applyFill="1" applyBorder="1" applyAlignment="1" applyProtection="1">
      <alignment horizontal="center" vertical="top" wrapText="1"/>
    </xf>
    <xf numFmtId="0" fontId="1" fillId="0" borderId="110" xfId="1" applyBorder="1"/>
    <xf numFmtId="0" fontId="1" fillId="0" borderId="118" xfId="1" applyBorder="1" applyAlignment="1">
      <alignment horizontal="center"/>
    </xf>
    <xf numFmtId="0" fontId="1" fillId="0" borderId="118" xfId="1" applyFont="1" applyBorder="1" applyAlignment="1">
      <alignment horizontal="center"/>
    </xf>
    <xf numFmtId="0" fontId="1" fillId="0" borderId="0" xfId="1" applyFont="1" applyAlignment="1">
      <alignment horizontal="center"/>
    </xf>
    <xf numFmtId="0" fontId="1" fillId="0" borderId="0" xfId="1" applyAlignment="1">
      <alignment horizontal="center"/>
    </xf>
    <xf numFmtId="0" fontId="1" fillId="0" borderId="115" xfId="1" applyFont="1" applyBorder="1" applyAlignment="1">
      <alignment horizontal="center"/>
    </xf>
    <xf numFmtId="0" fontId="1" fillId="0" borderId="82" xfId="1" applyFont="1" applyFill="1" applyBorder="1" applyAlignment="1" applyProtection="1">
      <alignment horizontal="center" vertical="top" wrapText="1"/>
    </xf>
    <xf numFmtId="0" fontId="1" fillId="0" borderId="82" xfId="1" applyBorder="1"/>
    <xf numFmtId="0" fontId="1" fillId="0" borderId="125" xfId="1" applyBorder="1"/>
    <xf numFmtId="0" fontId="14" fillId="7" borderId="0" xfId="2" applyFont="1" applyFill="1" applyBorder="1" applyAlignment="1" applyProtection="1">
      <alignment horizontal="center" vertical="center"/>
    </xf>
    <xf numFmtId="0" fontId="14" fillId="7" borderId="14" xfId="2" applyFont="1" applyFill="1" applyBorder="1" applyAlignment="1" applyProtection="1">
      <alignment horizontal="center" vertical="center"/>
    </xf>
    <xf numFmtId="0" fontId="14" fillId="7" borderId="15" xfId="2" applyFont="1" applyFill="1" applyBorder="1" applyAlignment="1" applyProtection="1">
      <alignment horizontal="center" vertical="center"/>
    </xf>
    <xf numFmtId="0" fontId="14" fillId="7" borderId="16" xfId="2" applyFont="1" applyFill="1" applyBorder="1" applyAlignment="1" applyProtection="1">
      <alignment horizontal="center" vertical="center"/>
    </xf>
    <xf numFmtId="0" fontId="14" fillId="8" borderId="0" xfId="2" applyFont="1" applyFill="1" applyBorder="1" applyAlignment="1" applyProtection="1">
      <alignment horizontal="center" vertical="center"/>
    </xf>
    <xf numFmtId="0" fontId="14" fillId="8" borderId="14" xfId="2" applyFont="1" applyFill="1" applyBorder="1" applyAlignment="1" applyProtection="1">
      <alignment horizontal="center" vertical="center"/>
    </xf>
    <xf numFmtId="0" fontId="14" fillId="8" borderId="15" xfId="2" applyFont="1" applyFill="1" applyBorder="1" applyAlignment="1" applyProtection="1">
      <alignment horizontal="center" vertical="center"/>
    </xf>
    <xf numFmtId="0" fontId="14" fillId="8" borderId="16" xfId="2" applyFont="1" applyFill="1" applyBorder="1" applyAlignment="1" applyProtection="1">
      <alignment horizontal="center" vertical="center"/>
    </xf>
    <xf numFmtId="0" fontId="3" fillId="3" borderId="0" xfId="1" applyFont="1" applyFill="1" applyAlignment="1" applyProtection="1">
      <alignment horizontal="center" vertical="center" wrapText="1"/>
    </xf>
    <xf numFmtId="0" fontId="6" fillId="0" borderId="178" xfId="1" quotePrefix="1" applyFont="1" applyBorder="1" applyAlignment="1" applyProtection="1">
      <alignment horizontal="center"/>
    </xf>
    <xf numFmtId="0" fontId="6" fillId="0" borderId="3" xfId="1" quotePrefix="1" applyFont="1" applyBorder="1" applyAlignment="1" applyProtection="1">
      <alignment horizontal="center"/>
    </xf>
    <xf numFmtId="0" fontId="4" fillId="3" borderId="20" xfId="1" applyFont="1" applyFill="1" applyBorder="1" applyAlignment="1" applyProtection="1">
      <alignment horizontal="center"/>
    </xf>
    <xf numFmtId="0" fontId="7" fillId="4" borderId="5" xfId="1" applyFont="1" applyFill="1" applyBorder="1" applyAlignment="1" applyProtection="1">
      <alignment horizontal="center" vertical="center" wrapText="1"/>
    </xf>
    <xf numFmtId="0" fontId="8" fillId="4" borderId="5" xfId="1" applyFont="1" applyFill="1" applyBorder="1" applyAlignment="1" applyProtection="1">
      <alignment horizontal="center" vertical="center" wrapText="1"/>
    </xf>
    <xf numFmtId="0" fontId="8" fillId="4" borderId="0" xfId="1" applyFont="1" applyFill="1" applyBorder="1" applyAlignment="1" applyProtection="1">
      <alignment horizontal="center" vertical="center" wrapText="1"/>
    </xf>
    <xf numFmtId="0" fontId="8" fillId="4" borderId="8" xfId="1" applyFont="1" applyFill="1" applyBorder="1" applyAlignment="1" applyProtection="1">
      <alignment horizontal="center" vertical="center" wrapText="1"/>
    </xf>
    <xf numFmtId="0" fontId="12" fillId="5" borderId="0" xfId="1" applyFont="1" applyFill="1" applyBorder="1" applyAlignment="1" applyProtection="1">
      <alignment horizontal="left" vertical="center" wrapText="1"/>
    </xf>
    <xf numFmtId="0" fontId="1" fillId="9" borderId="18" xfId="1" applyFont="1" applyFill="1" applyBorder="1" applyAlignment="1" applyProtection="1">
      <alignment horizontal="left" wrapText="1"/>
    </xf>
    <xf numFmtId="0" fontId="1" fillId="9" borderId="19" xfId="1" applyFont="1" applyFill="1" applyBorder="1" applyAlignment="1" applyProtection="1">
      <alignment horizontal="left" wrapText="1"/>
    </xf>
    <xf numFmtId="0" fontId="1" fillId="9" borderId="18" xfId="1" applyFont="1" applyFill="1" applyBorder="1" applyAlignment="1" applyProtection="1">
      <alignment horizontal="right" vertical="center" wrapText="1" indent="3"/>
    </xf>
    <xf numFmtId="0" fontId="1" fillId="9" borderId="18" xfId="1" applyFont="1" applyFill="1" applyBorder="1" applyAlignment="1" applyProtection="1">
      <alignment horizontal="left" vertical="center" wrapText="1"/>
    </xf>
    <xf numFmtId="0" fontId="1" fillId="9" borderId="19" xfId="1" applyFont="1" applyFill="1" applyBorder="1" applyAlignment="1" applyProtection="1">
      <alignment horizontal="left" vertical="center" wrapText="1"/>
    </xf>
    <xf numFmtId="0" fontId="1" fillId="3" borderId="0" xfId="1" applyFont="1" applyFill="1" applyAlignment="1" applyProtection="1">
      <alignment horizontal="center"/>
    </xf>
    <xf numFmtId="0" fontId="29" fillId="0" borderId="32" xfId="1" applyFont="1" applyBorder="1" applyAlignment="1" applyProtection="1">
      <alignment horizontal="left" vertical="center" indent="1"/>
    </xf>
    <xf numFmtId="0" fontId="29" fillId="0" borderId="33" xfId="1" applyFont="1" applyBorder="1" applyAlignment="1">
      <alignment horizontal="left" vertical="center" indent="1"/>
    </xf>
    <xf numFmtId="0" fontId="29" fillId="0" borderId="34" xfId="1" applyFont="1" applyBorder="1" applyAlignment="1">
      <alignment horizontal="left" vertical="center" indent="1"/>
    </xf>
    <xf numFmtId="0" fontId="2" fillId="10" borderId="21" xfId="1" applyFont="1" applyFill="1" applyBorder="1" applyAlignment="1" applyProtection="1">
      <alignment vertical="center" wrapText="1"/>
    </xf>
    <xf numFmtId="0" fontId="18" fillId="10" borderId="21" xfId="1" applyFont="1" applyFill="1" applyBorder="1" applyAlignment="1" applyProtection="1"/>
    <xf numFmtId="0" fontId="19" fillId="11" borderId="22" xfId="2" applyFont="1" applyFill="1" applyBorder="1" applyAlignment="1" applyProtection="1">
      <alignment horizontal="left" vertical="center"/>
    </xf>
    <xf numFmtId="0" fontId="23" fillId="10" borderId="23" xfId="1" applyFont="1" applyFill="1" applyBorder="1" applyAlignment="1">
      <alignment vertical="center"/>
    </xf>
    <xf numFmtId="0" fontId="23" fillId="10" borderId="24" xfId="1" applyFont="1" applyFill="1" applyBorder="1" applyAlignment="1">
      <alignment vertical="center"/>
    </xf>
    <xf numFmtId="0" fontId="24" fillId="0" borderId="0" xfId="1" applyFont="1" applyAlignment="1">
      <alignment horizontal="left" vertical="top" wrapText="1"/>
    </xf>
    <xf numFmtId="0" fontId="26" fillId="13" borderId="224" xfId="2" applyFont="1" applyFill="1" applyBorder="1" applyAlignment="1" applyProtection="1">
      <alignment horizontal="left" vertical="center"/>
    </xf>
    <xf numFmtId="0" fontId="26" fillId="13" borderId="225" xfId="2" applyFont="1" applyFill="1" applyBorder="1" applyAlignment="1" applyProtection="1">
      <alignment horizontal="left" vertical="center"/>
    </xf>
    <xf numFmtId="0" fontId="26" fillId="13" borderId="226" xfId="2" applyFont="1" applyFill="1" applyBorder="1" applyAlignment="1" applyProtection="1">
      <alignment horizontal="left" vertical="center"/>
    </xf>
    <xf numFmtId="0" fontId="31" fillId="14" borderId="25" xfId="2" applyFont="1" applyFill="1" applyBorder="1" applyAlignment="1" applyProtection="1">
      <alignment horizontal="left" vertical="center"/>
    </xf>
    <xf numFmtId="0" fontId="31" fillId="14" borderId="26" xfId="2" applyFont="1" applyFill="1" applyBorder="1" applyAlignment="1" applyProtection="1"/>
    <xf numFmtId="0" fontId="31" fillId="14" borderId="27" xfId="2" applyFont="1" applyFill="1" applyBorder="1" applyAlignment="1" applyProtection="1"/>
    <xf numFmtId="0" fontId="24" fillId="0" borderId="0" xfId="1" applyFont="1" applyBorder="1" applyAlignment="1" applyProtection="1">
      <alignment vertical="top"/>
    </xf>
    <xf numFmtId="0" fontId="24" fillId="0" borderId="0" xfId="1" applyFont="1" applyBorder="1" applyAlignment="1" applyProtection="1"/>
    <xf numFmtId="0" fontId="32" fillId="0" borderId="32" xfId="1" applyFont="1" applyBorder="1" applyAlignment="1" applyProtection="1">
      <alignment horizontal="left" vertical="top" indent="1"/>
    </xf>
    <xf numFmtId="0" fontId="29" fillId="0" borderId="33" xfId="1" applyFont="1" applyBorder="1" applyAlignment="1">
      <alignment horizontal="left" indent="1"/>
    </xf>
    <xf numFmtId="0" fontId="29" fillId="0" borderId="34" xfId="1" applyFont="1" applyBorder="1" applyAlignment="1">
      <alignment horizontal="left" indent="1"/>
    </xf>
    <xf numFmtId="0" fontId="1" fillId="15" borderId="32" xfId="1" applyFill="1" applyBorder="1" applyAlignment="1" applyProtection="1">
      <alignment vertical="center"/>
    </xf>
    <xf numFmtId="0" fontId="1" fillId="0" borderId="33" xfId="1" applyBorder="1" applyAlignment="1" applyProtection="1">
      <alignment vertical="center"/>
    </xf>
    <xf numFmtId="0" fontId="1" fillId="0" borderId="34" xfId="1" applyBorder="1" applyAlignment="1" applyProtection="1">
      <alignment vertical="center"/>
    </xf>
    <xf numFmtId="0" fontId="1" fillId="16" borderId="32" xfId="1" applyFill="1" applyBorder="1" applyAlignment="1" applyProtection="1">
      <alignment vertical="center"/>
    </xf>
    <xf numFmtId="0" fontId="16" fillId="0" borderId="35" xfId="1" applyFont="1" applyFill="1" applyBorder="1" applyAlignment="1" applyProtection="1">
      <alignment vertical="center"/>
    </xf>
    <xf numFmtId="0" fontId="16" fillId="0" borderId="36" xfId="1" applyFont="1" applyBorder="1" applyAlignment="1" applyProtection="1">
      <alignment vertical="center"/>
    </xf>
    <xf numFmtId="0" fontId="16" fillId="0" borderId="37" xfId="1" applyFont="1" applyBorder="1" applyAlignment="1" applyProtection="1">
      <alignment vertical="center"/>
    </xf>
    <xf numFmtId="0" fontId="37" fillId="0" borderId="0" xfId="1" applyFont="1" applyFill="1" applyBorder="1" applyAlignment="1" applyProtection="1">
      <alignment vertical="top" wrapText="1"/>
    </xf>
    <xf numFmtId="0" fontId="37" fillId="0" borderId="0" xfId="1" applyFont="1" applyAlignment="1" applyProtection="1">
      <alignment wrapText="1"/>
    </xf>
    <xf numFmtId="0" fontId="24" fillId="0" borderId="13" xfId="0" applyFont="1" applyBorder="1" applyAlignment="1" applyProtection="1">
      <alignment vertical="top" wrapText="1"/>
    </xf>
    <xf numFmtId="0" fontId="24" fillId="0" borderId="20" xfId="0" applyFont="1" applyBorder="1" applyAlignment="1" applyProtection="1">
      <alignment wrapText="1"/>
    </xf>
    <xf numFmtId="0" fontId="24" fillId="0" borderId="1" xfId="0" applyFont="1" applyBorder="1" applyAlignment="1" applyProtection="1">
      <alignment vertical="top" wrapText="1"/>
    </xf>
    <xf numFmtId="0" fontId="1" fillId="10" borderId="102" xfId="1" applyFont="1" applyFill="1" applyBorder="1" applyAlignment="1" applyProtection="1">
      <alignment horizontal="left" wrapText="1"/>
      <protection hidden="1"/>
    </xf>
    <xf numFmtId="0" fontId="1" fillId="10" borderId="53" xfId="1" applyFont="1" applyFill="1" applyBorder="1" applyAlignment="1" applyProtection="1">
      <alignment horizontal="left" wrapText="1"/>
      <protection hidden="1"/>
    </xf>
    <xf numFmtId="0" fontId="1" fillId="10" borderId="218" xfId="1" applyFont="1" applyFill="1" applyBorder="1" applyAlignment="1" applyProtection="1">
      <alignment horizontal="left" wrapText="1"/>
      <protection hidden="1"/>
    </xf>
    <xf numFmtId="0" fontId="1" fillId="16" borderId="113" xfId="1" applyFill="1" applyBorder="1" applyAlignment="1" applyProtection="1">
      <alignment vertical="center"/>
      <protection hidden="1"/>
    </xf>
    <xf numFmtId="0" fontId="1" fillId="0" borderId="114" xfId="1" applyBorder="1" applyAlignment="1" applyProtection="1">
      <alignment vertical="center"/>
      <protection hidden="1"/>
    </xf>
    <xf numFmtId="0" fontId="1" fillId="0" borderId="126" xfId="1" applyBorder="1" applyAlignment="1" applyProtection="1">
      <alignment vertical="center"/>
      <protection hidden="1"/>
    </xf>
    <xf numFmtId="0" fontId="78" fillId="0" borderId="40" xfId="1" applyFont="1" applyBorder="1" applyAlignment="1" applyProtection="1">
      <alignment horizontal="left" wrapText="1"/>
      <protection hidden="1"/>
    </xf>
    <xf numFmtId="0" fontId="78" fillId="0" borderId="0" xfId="1" applyFont="1" applyBorder="1" applyAlignment="1" applyProtection="1">
      <alignment horizontal="left" wrapText="1"/>
      <protection hidden="1"/>
    </xf>
    <xf numFmtId="0" fontId="86" fillId="3" borderId="82" xfId="1" applyFont="1" applyFill="1" applyBorder="1" applyAlignment="1" applyProtection="1">
      <alignment horizontal="center"/>
      <protection hidden="1"/>
    </xf>
    <xf numFmtId="0" fontId="26" fillId="13" borderId="224" xfId="2" applyFont="1" applyFill="1" applyBorder="1" applyAlignment="1" applyProtection="1">
      <alignment horizontal="left" vertical="center"/>
      <protection hidden="1"/>
    </xf>
    <xf numFmtId="0" fontId="26" fillId="13" borderId="225" xfId="2" applyFont="1" applyFill="1" applyBorder="1" applyAlignment="1" applyProtection="1">
      <alignment horizontal="left" vertical="center"/>
      <protection hidden="1"/>
    </xf>
    <xf numFmtId="0" fontId="77" fillId="3" borderId="0" xfId="1" applyFont="1" applyFill="1" applyAlignment="1" applyProtection="1">
      <alignment horizontal="center" vertical="top" wrapText="1"/>
      <protection hidden="1"/>
    </xf>
    <xf numFmtId="49" fontId="24" fillId="3" borderId="41" xfId="1" applyNumberFormat="1" applyFont="1" applyFill="1" applyBorder="1" applyAlignment="1" applyProtection="1">
      <alignment horizontal="left" vertical="center" wrapText="1" indent="1" readingOrder="1"/>
      <protection locked="0" hidden="1"/>
    </xf>
    <xf numFmtId="49" fontId="24" fillId="3" borderId="42" xfId="1" applyNumberFormat="1" applyFont="1" applyFill="1" applyBorder="1" applyAlignment="1" applyProtection="1">
      <alignment horizontal="left" vertical="center" wrapText="1" indent="1" readingOrder="1"/>
      <protection locked="0" hidden="1"/>
    </xf>
    <xf numFmtId="49" fontId="1" fillId="0" borderId="43" xfId="1" applyNumberFormat="1" applyBorder="1" applyAlignment="1" applyProtection="1">
      <alignment horizontal="left" vertical="center" indent="1" readingOrder="1"/>
      <protection locked="0" hidden="1"/>
    </xf>
    <xf numFmtId="49" fontId="1" fillId="0" borderId="44" xfId="1" applyNumberFormat="1" applyBorder="1" applyAlignment="1" applyProtection="1">
      <alignment horizontal="left" vertical="center" indent="1" readingOrder="1"/>
      <protection locked="0" hidden="1"/>
    </xf>
    <xf numFmtId="49" fontId="1" fillId="0" borderId="45" xfId="1" applyNumberFormat="1" applyBorder="1" applyAlignment="1" applyProtection="1">
      <alignment horizontal="left" vertical="center" indent="1" readingOrder="1"/>
      <protection locked="0" hidden="1"/>
    </xf>
    <xf numFmtId="49" fontId="1" fillId="0" borderId="46" xfId="1" applyNumberFormat="1" applyBorder="1" applyAlignment="1" applyProtection="1">
      <alignment horizontal="left" vertical="center" indent="1" readingOrder="1"/>
      <protection locked="0" hidden="1"/>
    </xf>
    <xf numFmtId="0" fontId="31" fillId="14" borderId="182" xfId="2" applyFont="1" applyFill="1" applyBorder="1" applyAlignment="1" applyProtection="1">
      <alignment horizontal="left" vertical="center"/>
      <protection hidden="1"/>
    </xf>
    <xf numFmtId="0" fontId="31" fillId="14" borderId="183" xfId="2" applyFont="1" applyFill="1" applyBorder="1" applyAlignment="1" applyProtection="1">
      <alignment horizontal="left" vertical="center"/>
      <protection hidden="1"/>
    </xf>
    <xf numFmtId="0" fontId="31" fillId="14" borderId="184" xfId="2" applyFont="1" applyFill="1" applyBorder="1" applyAlignment="1" applyProtection="1">
      <alignment horizontal="left" vertical="center"/>
      <protection hidden="1"/>
    </xf>
    <xf numFmtId="0" fontId="75" fillId="3" borderId="0" xfId="1" applyFont="1" applyFill="1" applyAlignment="1" applyProtection="1">
      <alignment horizontal="center" wrapText="1"/>
      <protection hidden="1"/>
    </xf>
    <xf numFmtId="0" fontId="75" fillId="3" borderId="185" xfId="1" applyFont="1" applyFill="1" applyBorder="1" applyAlignment="1" applyProtection="1">
      <alignment horizontal="center" wrapText="1"/>
      <protection hidden="1"/>
    </xf>
    <xf numFmtId="0" fontId="45" fillId="3" borderId="48" xfId="1" applyFont="1" applyFill="1" applyBorder="1" applyAlignment="1" applyProtection="1">
      <protection hidden="1"/>
    </xf>
    <xf numFmtId="0" fontId="23" fillId="0" borderId="48" xfId="1" applyFont="1" applyBorder="1" applyAlignment="1" applyProtection="1">
      <protection hidden="1"/>
    </xf>
    <xf numFmtId="0" fontId="45" fillId="3" borderId="83" xfId="1" applyFont="1" applyFill="1" applyBorder="1" applyAlignment="1" applyProtection="1">
      <protection hidden="1"/>
    </xf>
    <xf numFmtId="0" fontId="23" fillId="0" borderId="83" xfId="1" applyFont="1" applyBorder="1" applyAlignment="1" applyProtection="1">
      <protection hidden="1"/>
    </xf>
    <xf numFmtId="0" fontId="16" fillId="17" borderId="102" xfId="1" applyFont="1" applyFill="1" applyBorder="1" applyAlignment="1" applyProtection="1">
      <alignment horizontal="left" vertical="center"/>
      <protection hidden="1"/>
    </xf>
    <xf numFmtId="0" fontId="16" fillId="17" borderId="53" xfId="1" applyFont="1" applyFill="1" applyBorder="1" applyAlignment="1" applyProtection="1">
      <alignment horizontal="left" vertical="center"/>
      <protection hidden="1"/>
    </xf>
    <xf numFmtId="0" fontId="16" fillId="17" borderId="105" xfId="1" applyFont="1" applyFill="1" applyBorder="1" applyAlignment="1" applyProtection="1">
      <alignment horizontal="left" vertical="center"/>
      <protection hidden="1"/>
    </xf>
    <xf numFmtId="0" fontId="16" fillId="17" borderId="106" xfId="1" applyFont="1" applyFill="1" applyBorder="1" applyAlignment="1" applyProtection="1">
      <alignment horizontal="left" vertical="center"/>
      <protection hidden="1"/>
    </xf>
    <xf numFmtId="0" fontId="16" fillId="17" borderId="103" xfId="1" applyFont="1" applyFill="1" applyBorder="1" applyAlignment="1" applyProtection="1">
      <alignment horizontal="center" vertical="center"/>
      <protection hidden="1"/>
    </xf>
    <xf numFmtId="0" fontId="16" fillId="17" borderId="104" xfId="1" applyFont="1" applyFill="1" applyBorder="1" applyAlignment="1" applyProtection="1">
      <alignment horizontal="center" vertical="center"/>
      <protection hidden="1"/>
    </xf>
    <xf numFmtId="0" fontId="16" fillId="17" borderId="111" xfId="1" applyFont="1" applyFill="1" applyBorder="1" applyAlignment="1" applyProtection="1">
      <alignment horizontal="center" vertical="center"/>
      <protection hidden="1"/>
    </xf>
    <xf numFmtId="0" fontId="16" fillId="17" borderId="107" xfId="1" applyFont="1" applyFill="1" applyBorder="1" applyAlignment="1" applyProtection="1">
      <alignment horizontal="center" vertical="center"/>
      <protection hidden="1"/>
    </xf>
    <xf numFmtId="0" fontId="16" fillId="17" borderId="53" xfId="1" applyFont="1" applyFill="1" applyBorder="1" applyAlignment="1" applyProtection="1">
      <alignment horizontal="center" vertical="center" wrapText="1"/>
      <protection hidden="1"/>
    </xf>
    <xf numFmtId="0" fontId="16" fillId="17" borderId="106" xfId="1" applyFont="1" applyFill="1" applyBorder="1" applyAlignment="1" applyProtection="1">
      <alignment horizontal="center" vertical="center" wrapText="1"/>
      <protection hidden="1"/>
    </xf>
    <xf numFmtId="0" fontId="16" fillId="17" borderId="103" xfId="1" applyFont="1" applyFill="1" applyBorder="1" applyAlignment="1" applyProtection="1">
      <alignment horizontal="center" vertical="top" wrapText="1"/>
      <protection hidden="1"/>
    </xf>
    <xf numFmtId="0" fontId="16" fillId="17" borderId="218" xfId="1" applyFont="1" applyFill="1" applyBorder="1" applyAlignment="1" applyProtection="1">
      <alignment horizontal="center" vertical="top" wrapText="1"/>
      <protection hidden="1"/>
    </xf>
    <xf numFmtId="0" fontId="38" fillId="10" borderId="122" xfId="1" applyFont="1" applyFill="1" applyBorder="1" applyAlignment="1" applyProtection="1">
      <alignment horizontal="center"/>
      <protection hidden="1"/>
    </xf>
    <xf numFmtId="0" fontId="38" fillId="10" borderId="120" xfId="1" applyFont="1" applyFill="1" applyBorder="1" applyAlignment="1" applyProtection="1">
      <alignment horizontal="center"/>
      <protection hidden="1"/>
    </xf>
    <xf numFmtId="0" fontId="38" fillId="10" borderId="121" xfId="1" applyFont="1" applyFill="1" applyBorder="1" applyAlignment="1" applyProtection="1">
      <alignment horizontal="center"/>
      <protection hidden="1"/>
    </xf>
    <xf numFmtId="0" fontId="38" fillId="10" borderId="108" xfId="1" applyFont="1" applyFill="1" applyBorder="1" applyAlignment="1" applyProtection="1">
      <alignment horizontal="center" vertical="center"/>
      <protection hidden="1"/>
    </xf>
    <xf numFmtId="0" fontId="39" fillId="10" borderId="0" xfId="1" applyFont="1" applyFill="1" applyBorder="1" applyAlignment="1" applyProtection="1">
      <alignment horizontal="center"/>
      <protection hidden="1"/>
    </xf>
    <xf numFmtId="0" fontId="39" fillId="10" borderId="109" xfId="1" applyFont="1" applyFill="1" applyBorder="1" applyAlignment="1" applyProtection="1">
      <alignment horizontal="center"/>
      <protection hidden="1"/>
    </xf>
    <xf numFmtId="0" fontId="19" fillId="10" borderId="111" xfId="1" applyFont="1" applyFill="1" applyBorder="1" applyAlignment="1" applyProtection="1">
      <alignment horizontal="center" vertical="center"/>
      <protection hidden="1"/>
    </xf>
    <xf numFmtId="0" fontId="23" fillId="10" borderId="106" xfId="1" applyFont="1" applyFill="1" applyBorder="1" applyAlignment="1" applyProtection="1">
      <alignment horizontal="center" vertical="center"/>
      <protection hidden="1"/>
    </xf>
    <xf numFmtId="0" fontId="23" fillId="10" borderId="107" xfId="1" applyFont="1" applyFill="1" applyBorder="1" applyAlignment="1" applyProtection="1">
      <alignment horizontal="center" vertical="center"/>
      <protection hidden="1"/>
    </xf>
    <xf numFmtId="0" fontId="24" fillId="0" borderId="9" xfId="1" applyFont="1" applyFill="1" applyBorder="1" applyAlignment="1" applyProtection="1">
      <alignment horizontal="left" indent="10"/>
      <protection hidden="1"/>
    </xf>
    <xf numFmtId="0" fontId="1" fillId="0" borderId="10" xfId="1" applyBorder="1" applyAlignment="1" applyProtection="1">
      <alignment horizontal="left" indent="10"/>
      <protection hidden="1"/>
    </xf>
    <xf numFmtId="0" fontId="24" fillId="0" borderId="38" xfId="1" applyFont="1" applyFill="1" applyBorder="1" applyAlignment="1" applyProtection="1">
      <alignment horizontal="left" indent="10"/>
      <protection hidden="1"/>
    </xf>
    <xf numFmtId="0" fontId="1" fillId="0" borderId="39" xfId="1" applyBorder="1" applyAlignment="1" applyProtection="1">
      <alignment horizontal="left" indent="10"/>
      <protection hidden="1"/>
    </xf>
    <xf numFmtId="0" fontId="55" fillId="0" borderId="0" xfId="2" applyFont="1" applyFill="1" applyBorder="1" applyAlignment="1" applyProtection="1">
      <alignment horizontal="left" vertical="center"/>
      <protection hidden="1"/>
    </xf>
    <xf numFmtId="0" fontId="55" fillId="0" borderId="0" xfId="2" applyFont="1" applyFill="1" applyBorder="1" applyAlignment="1" applyProtection="1">
      <protection hidden="1"/>
    </xf>
    <xf numFmtId="0" fontId="16" fillId="17" borderId="219" xfId="1" applyFont="1" applyFill="1" applyBorder="1" applyAlignment="1" applyProtection="1">
      <alignment horizontal="center" vertical="center"/>
      <protection hidden="1"/>
    </xf>
    <xf numFmtId="0" fontId="16" fillId="17" borderId="220" xfId="1" applyFont="1" applyFill="1" applyBorder="1" applyAlignment="1" applyProtection="1">
      <alignment horizontal="center" vertical="center"/>
      <protection hidden="1"/>
    </xf>
    <xf numFmtId="0" fontId="83" fillId="3" borderId="0" xfId="1" applyFont="1" applyFill="1" applyAlignment="1" applyProtection="1">
      <alignment vertical="center"/>
      <protection hidden="1"/>
    </xf>
    <xf numFmtId="0" fontId="1" fillId="10" borderId="78" xfId="1" applyFont="1" applyFill="1" applyBorder="1" applyAlignment="1" applyProtection="1">
      <alignment horizontal="left" vertical="center" wrapText="1"/>
      <protection hidden="1"/>
    </xf>
    <xf numFmtId="0" fontId="1" fillId="10" borderId="79" xfId="1" applyFont="1" applyFill="1" applyBorder="1" applyAlignment="1" applyProtection="1">
      <alignment horizontal="left" vertical="center" wrapText="1"/>
      <protection hidden="1"/>
    </xf>
    <xf numFmtId="0" fontId="1" fillId="10" borderId="80" xfId="1" applyFont="1" applyFill="1" applyBorder="1" applyAlignment="1" applyProtection="1">
      <alignment horizontal="left" vertical="center" wrapText="1"/>
      <protection hidden="1"/>
    </xf>
    <xf numFmtId="0" fontId="1" fillId="10" borderId="81" xfId="1" applyFont="1" applyFill="1" applyBorder="1" applyAlignment="1" applyProtection="1">
      <alignment horizontal="center" vertical="center"/>
      <protection hidden="1"/>
    </xf>
    <xf numFmtId="0" fontId="1" fillId="10" borderId="80" xfId="1" applyFont="1" applyFill="1" applyBorder="1" applyAlignment="1" applyProtection="1">
      <alignment horizontal="center"/>
      <protection hidden="1"/>
    </xf>
    <xf numFmtId="0" fontId="1" fillId="10" borderId="79" xfId="1" applyFont="1" applyFill="1" applyBorder="1" applyAlignment="1" applyProtection="1">
      <alignment horizontal="center"/>
      <protection hidden="1"/>
    </xf>
    <xf numFmtId="3" fontId="5" fillId="3" borderId="176" xfId="1" applyNumberFormat="1" applyFont="1" applyFill="1" applyBorder="1" applyAlignment="1" applyProtection="1">
      <alignment horizontal="center" vertical="center"/>
      <protection locked="0" hidden="1"/>
    </xf>
    <xf numFmtId="3" fontId="5" fillId="3" borderId="177" xfId="1" applyNumberFormat="1" applyFont="1" applyFill="1" applyBorder="1" applyAlignment="1" applyProtection="1">
      <alignment horizontal="center" vertical="center"/>
      <protection locked="0" hidden="1"/>
    </xf>
    <xf numFmtId="0" fontId="2" fillId="3" borderId="84" xfId="1" applyFont="1" applyFill="1" applyBorder="1" applyAlignment="1" applyProtection="1">
      <alignment horizontal="left" vertical="top" wrapText="1"/>
      <protection hidden="1"/>
    </xf>
    <xf numFmtId="0" fontId="2" fillId="3" borderId="85" xfId="1" applyFont="1" applyFill="1" applyBorder="1" applyAlignment="1" applyProtection="1">
      <alignment horizontal="left" vertical="top" wrapText="1"/>
      <protection hidden="1"/>
    </xf>
    <xf numFmtId="0" fontId="2" fillId="3" borderId="86" xfId="1" applyFont="1" applyFill="1" applyBorder="1" applyAlignment="1" applyProtection="1">
      <alignment horizontal="left" vertical="top" wrapText="1"/>
      <protection hidden="1"/>
    </xf>
    <xf numFmtId="0" fontId="32" fillId="17" borderId="49" xfId="1" applyFont="1" applyFill="1" applyBorder="1" applyAlignment="1" applyProtection="1">
      <alignment horizontal="left" vertical="center" indent="1"/>
      <protection hidden="1"/>
    </xf>
    <xf numFmtId="0" fontId="32" fillId="17" borderId="50" xfId="1" applyFont="1" applyFill="1" applyBorder="1" applyAlignment="1" applyProtection="1">
      <alignment horizontal="left" vertical="center" indent="1"/>
      <protection hidden="1"/>
    </xf>
    <xf numFmtId="0" fontId="32" fillId="18" borderId="50" xfId="1" applyFont="1" applyFill="1" applyBorder="1" applyAlignment="1" applyProtection="1">
      <alignment horizontal="left" vertical="center" indent="1"/>
      <protection hidden="1"/>
    </xf>
    <xf numFmtId="0" fontId="1" fillId="18" borderId="50" xfId="1" applyFill="1" applyBorder="1" applyAlignment="1" applyProtection="1">
      <alignment horizontal="left" vertical="center" indent="1"/>
      <protection hidden="1"/>
    </xf>
    <xf numFmtId="0" fontId="1" fillId="18" borderId="51" xfId="1" applyFill="1" applyBorder="1" applyAlignment="1" applyProtection="1">
      <alignment horizontal="left" vertical="center" indent="1"/>
      <protection hidden="1"/>
    </xf>
    <xf numFmtId="0" fontId="32" fillId="17" borderId="52" xfId="1" applyFont="1" applyFill="1" applyBorder="1" applyAlignment="1" applyProtection="1">
      <alignment horizontal="center" vertical="top"/>
      <protection hidden="1"/>
    </xf>
    <xf numFmtId="0" fontId="29" fillId="18" borderId="51" xfId="1" applyFont="1" applyFill="1" applyBorder="1" applyAlignment="1" applyProtection="1">
      <alignment horizontal="center"/>
      <protection hidden="1"/>
    </xf>
    <xf numFmtId="0" fontId="32" fillId="17" borderId="52" xfId="1" applyFont="1" applyFill="1" applyBorder="1" applyAlignment="1" applyProtection="1">
      <alignment horizontal="center" vertical="top" wrapText="1"/>
      <protection hidden="1"/>
    </xf>
    <xf numFmtId="0" fontId="29" fillId="18" borderId="51" xfId="1" applyFont="1" applyFill="1" applyBorder="1" applyAlignment="1" applyProtection="1">
      <alignment horizontal="center" wrapText="1"/>
      <protection hidden="1"/>
    </xf>
    <xf numFmtId="0" fontId="16" fillId="17" borderId="186" xfId="1" applyFont="1" applyFill="1" applyBorder="1" applyAlignment="1" applyProtection="1">
      <alignment horizontal="center" vertical="top" wrapText="1"/>
      <protection hidden="1"/>
    </xf>
    <xf numFmtId="0" fontId="16" fillId="17" borderId="187" xfId="1" applyFont="1" applyFill="1" applyBorder="1" applyAlignment="1" applyProtection="1">
      <alignment horizontal="center" vertical="top" wrapText="1"/>
      <protection hidden="1"/>
    </xf>
    <xf numFmtId="0" fontId="4" fillId="10" borderId="55" xfId="1" applyFont="1" applyFill="1" applyBorder="1" applyAlignment="1" applyProtection="1">
      <alignment horizontal="left" vertical="center" indent="1"/>
      <protection hidden="1"/>
    </xf>
    <xf numFmtId="0" fontId="4" fillId="10" borderId="56" xfId="1" applyFont="1" applyFill="1" applyBorder="1" applyAlignment="1" applyProtection="1">
      <alignment horizontal="left" vertical="center" indent="1"/>
      <protection hidden="1"/>
    </xf>
    <xf numFmtId="0" fontId="5" fillId="10" borderId="56" xfId="1" applyFont="1" applyFill="1" applyBorder="1" applyAlignment="1" applyProtection="1">
      <alignment horizontal="left" vertical="center" indent="1"/>
      <protection hidden="1"/>
    </xf>
    <xf numFmtId="0" fontId="1" fillId="10" borderId="56" xfId="1" applyFill="1" applyBorder="1" applyAlignment="1" applyProtection="1">
      <alignment horizontal="left" vertical="center" indent="1"/>
      <protection hidden="1"/>
    </xf>
    <xf numFmtId="0" fontId="1" fillId="10" borderId="57" xfId="1" applyFill="1" applyBorder="1" applyAlignment="1" applyProtection="1">
      <alignment horizontal="left" vertical="center" indent="1"/>
      <protection hidden="1"/>
    </xf>
    <xf numFmtId="0" fontId="1" fillId="10" borderId="58" xfId="1" applyFont="1" applyFill="1" applyBorder="1" applyAlignment="1" applyProtection="1">
      <alignment horizontal="center" vertical="center"/>
      <protection hidden="1"/>
    </xf>
    <xf numFmtId="0" fontId="1" fillId="10" borderId="57" xfId="1" applyFont="1" applyFill="1" applyBorder="1" applyAlignment="1" applyProtection="1">
      <alignment horizontal="center"/>
      <protection hidden="1"/>
    </xf>
    <xf numFmtId="3" fontId="5" fillId="3" borderId="189" xfId="1" applyNumberFormat="1" applyFont="1" applyFill="1" applyBorder="1" applyAlignment="1" applyProtection="1">
      <alignment horizontal="center" vertical="center"/>
      <protection locked="0" hidden="1"/>
    </xf>
    <xf numFmtId="3" fontId="5" fillId="3" borderId="190" xfId="1" applyNumberFormat="1" applyFont="1" applyFill="1" applyBorder="1" applyAlignment="1" applyProtection="1">
      <alignment horizontal="center" vertical="center"/>
      <protection locked="0" hidden="1"/>
    </xf>
    <xf numFmtId="0" fontId="4" fillId="10" borderId="62" xfId="1" applyFont="1" applyFill="1" applyBorder="1" applyAlignment="1" applyProtection="1">
      <alignment horizontal="left" vertical="center" wrapText="1" indent="1"/>
      <protection hidden="1"/>
    </xf>
    <xf numFmtId="0" fontId="4" fillId="10" borderId="63" xfId="1" applyFont="1" applyFill="1" applyBorder="1" applyAlignment="1" applyProtection="1">
      <alignment horizontal="left" vertical="center" indent="1"/>
      <protection hidden="1"/>
    </xf>
    <xf numFmtId="0" fontId="5" fillId="10" borderId="63" xfId="1" applyFont="1" applyFill="1" applyBorder="1" applyAlignment="1" applyProtection="1">
      <alignment horizontal="left" vertical="center" indent="1"/>
      <protection hidden="1"/>
    </xf>
    <xf numFmtId="0" fontId="1" fillId="10" borderId="63" xfId="1" applyFill="1" applyBorder="1" applyAlignment="1" applyProtection="1">
      <alignment horizontal="left" vertical="center" indent="1"/>
      <protection hidden="1"/>
    </xf>
    <xf numFmtId="0" fontId="1" fillId="10" borderId="64" xfId="1" applyFill="1" applyBorder="1" applyAlignment="1" applyProtection="1">
      <alignment horizontal="left" vertical="center" indent="1"/>
      <protection hidden="1"/>
    </xf>
    <xf numFmtId="0" fontId="1" fillId="10" borderId="65" xfId="1" applyFont="1" applyFill="1" applyBorder="1" applyAlignment="1" applyProtection="1">
      <alignment horizontal="center" vertical="center"/>
      <protection hidden="1"/>
    </xf>
    <xf numFmtId="0" fontId="1" fillId="10" borderId="64" xfId="1" applyFont="1" applyFill="1" applyBorder="1" applyAlignment="1" applyProtection="1">
      <alignment horizontal="center"/>
      <protection hidden="1"/>
    </xf>
    <xf numFmtId="3" fontId="5" fillId="3" borderId="191" xfId="1" applyNumberFormat="1" applyFont="1" applyFill="1" applyBorder="1" applyAlignment="1" applyProtection="1">
      <alignment horizontal="center" vertical="center"/>
      <protection locked="0" hidden="1"/>
    </xf>
    <xf numFmtId="3" fontId="5" fillId="3" borderId="192" xfId="1" applyNumberFormat="1" applyFont="1" applyFill="1" applyBorder="1" applyAlignment="1" applyProtection="1">
      <alignment horizontal="center" vertical="center"/>
      <protection locked="0" hidden="1"/>
    </xf>
    <xf numFmtId="0" fontId="4" fillId="10" borderId="67" xfId="1" applyFont="1" applyFill="1" applyBorder="1" applyAlignment="1" applyProtection="1">
      <alignment horizontal="left" vertical="center" indent="1"/>
      <protection hidden="1"/>
    </xf>
    <xf numFmtId="0" fontId="4" fillId="10" borderId="68" xfId="1" applyFont="1" applyFill="1" applyBorder="1" applyAlignment="1" applyProtection="1">
      <alignment horizontal="left" vertical="center" indent="1"/>
      <protection hidden="1"/>
    </xf>
    <xf numFmtId="0" fontId="5" fillId="10" borderId="68" xfId="1" applyFont="1" applyFill="1" applyBorder="1" applyAlignment="1" applyProtection="1">
      <alignment horizontal="left" vertical="center" indent="1"/>
      <protection hidden="1"/>
    </xf>
    <xf numFmtId="0" fontId="1" fillId="10" borderId="68" xfId="1" applyFill="1" applyBorder="1" applyAlignment="1" applyProtection="1">
      <alignment horizontal="left" vertical="center" indent="1"/>
      <protection hidden="1"/>
    </xf>
    <xf numFmtId="0" fontId="1" fillId="10" borderId="69" xfId="1" applyFill="1" applyBorder="1" applyAlignment="1" applyProtection="1">
      <alignment horizontal="left" vertical="center" indent="1"/>
      <protection hidden="1"/>
    </xf>
    <xf numFmtId="0" fontId="1" fillId="10" borderId="70" xfId="1" applyFont="1" applyFill="1" applyBorder="1" applyAlignment="1" applyProtection="1">
      <alignment horizontal="center" vertical="center"/>
      <protection hidden="1"/>
    </xf>
    <xf numFmtId="0" fontId="1" fillId="10" borderId="69" xfId="1" applyFont="1" applyFill="1" applyBorder="1" applyAlignment="1" applyProtection="1">
      <alignment horizontal="center"/>
      <protection hidden="1"/>
    </xf>
    <xf numFmtId="3" fontId="5" fillId="3" borderId="193" xfId="1" applyNumberFormat="1" applyFont="1" applyFill="1" applyBorder="1" applyAlignment="1" applyProtection="1">
      <alignment horizontal="center" vertical="center"/>
      <protection locked="0" hidden="1"/>
    </xf>
    <xf numFmtId="3" fontId="5" fillId="3" borderId="194" xfId="1" applyNumberFormat="1" applyFont="1" applyFill="1" applyBorder="1" applyAlignment="1" applyProtection="1">
      <alignment horizontal="center" vertical="center"/>
      <protection locked="0" hidden="1"/>
    </xf>
    <xf numFmtId="0" fontId="4" fillId="10" borderId="71" xfId="1" applyFont="1" applyFill="1" applyBorder="1" applyAlignment="1" applyProtection="1">
      <alignment horizontal="left" vertical="center" indent="1"/>
      <protection hidden="1"/>
    </xf>
    <xf numFmtId="0" fontId="4" fillId="10" borderId="60" xfId="1" applyFont="1" applyFill="1" applyBorder="1" applyAlignment="1" applyProtection="1">
      <alignment horizontal="left" vertical="center" indent="1"/>
      <protection hidden="1"/>
    </xf>
    <xf numFmtId="0" fontId="5" fillId="10" borderId="60" xfId="1" applyFont="1" applyFill="1" applyBorder="1" applyAlignment="1" applyProtection="1">
      <alignment horizontal="left" vertical="center" indent="1"/>
      <protection hidden="1"/>
    </xf>
    <xf numFmtId="0" fontId="1" fillId="10" borderId="60" xfId="1" applyFill="1" applyBorder="1" applyAlignment="1" applyProtection="1">
      <alignment horizontal="left" vertical="center" indent="1"/>
      <protection hidden="1"/>
    </xf>
    <xf numFmtId="0" fontId="1" fillId="10" borderId="72" xfId="1" applyFill="1" applyBorder="1" applyAlignment="1" applyProtection="1">
      <alignment horizontal="left" vertical="center" indent="1"/>
      <protection hidden="1"/>
    </xf>
    <xf numFmtId="0" fontId="1" fillId="10" borderId="59" xfId="1" applyFont="1" applyFill="1" applyBorder="1" applyAlignment="1" applyProtection="1">
      <alignment horizontal="center" vertical="center"/>
      <protection hidden="1"/>
    </xf>
    <xf numFmtId="0" fontId="1" fillId="10" borderId="72" xfId="1" applyFont="1" applyFill="1" applyBorder="1" applyAlignment="1" applyProtection="1">
      <alignment horizontal="center"/>
      <protection hidden="1"/>
    </xf>
    <xf numFmtId="3" fontId="5" fillId="3" borderId="196" xfId="1" applyNumberFormat="1" applyFont="1" applyFill="1" applyBorder="1" applyAlignment="1" applyProtection="1">
      <alignment horizontal="center" vertical="center"/>
      <protection locked="0" hidden="1"/>
    </xf>
    <xf numFmtId="3" fontId="5" fillId="3" borderId="123" xfId="1" applyNumberFormat="1" applyFont="1" applyFill="1" applyBorder="1" applyAlignment="1" applyProtection="1">
      <alignment horizontal="center" vertical="center"/>
      <protection locked="0" hidden="1"/>
    </xf>
    <xf numFmtId="165" fontId="5" fillId="3" borderId="196" xfId="1" applyNumberFormat="1" applyFont="1" applyFill="1" applyBorder="1" applyAlignment="1" applyProtection="1">
      <alignment horizontal="center" vertical="center"/>
      <protection locked="0" hidden="1"/>
    </xf>
    <xf numFmtId="165" fontId="5" fillId="3" borderId="123" xfId="1" applyNumberFormat="1" applyFont="1" applyFill="1" applyBorder="1" applyAlignment="1" applyProtection="1">
      <alignment horizontal="center" vertical="center"/>
      <protection locked="0" hidden="1"/>
    </xf>
    <xf numFmtId="0" fontId="32" fillId="17" borderId="87" xfId="1" applyFont="1" applyFill="1" applyBorder="1" applyAlignment="1" applyProtection="1">
      <alignment horizontal="left" vertical="center" indent="1"/>
      <protection hidden="1"/>
    </xf>
    <xf numFmtId="0" fontId="49" fillId="18" borderId="205" xfId="1" applyFont="1" applyFill="1" applyBorder="1" applyAlignment="1" applyProtection="1">
      <alignment horizontal="left" vertical="center" indent="1"/>
      <protection hidden="1"/>
    </xf>
    <xf numFmtId="0" fontId="32" fillId="17" borderId="206" xfId="1" applyFont="1" applyFill="1" applyBorder="1" applyAlignment="1" applyProtection="1">
      <alignment horizontal="center" vertical="center"/>
      <protection hidden="1"/>
    </xf>
    <xf numFmtId="0" fontId="32" fillId="17" borderId="207" xfId="1" applyFont="1" applyFill="1" applyBorder="1" applyAlignment="1" applyProtection="1">
      <alignment horizontal="center" vertical="center"/>
      <protection hidden="1"/>
    </xf>
    <xf numFmtId="0" fontId="32" fillId="17" borderId="208" xfId="1" applyFont="1" applyFill="1" applyBorder="1" applyAlignment="1" applyProtection="1">
      <alignment horizontal="center" vertical="center"/>
      <protection hidden="1"/>
    </xf>
    <xf numFmtId="0" fontId="32" fillId="17" borderId="50" xfId="1" applyFont="1" applyFill="1" applyBorder="1" applyAlignment="1" applyProtection="1">
      <alignment horizontal="center" vertical="center"/>
      <protection hidden="1"/>
    </xf>
    <xf numFmtId="0" fontId="32" fillId="17" borderId="54" xfId="1" applyFont="1" applyFill="1" applyBorder="1" applyAlignment="1" applyProtection="1">
      <alignment horizontal="center" vertical="center"/>
      <protection hidden="1"/>
    </xf>
    <xf numFmtId="0" fontId="4" fillId="10" borderId="74" xfId="1" applyFont="1" applyFill="1" applyBorder="1" applyAlignment="1" applyProtection="1">
      <alignment horizontal="left" vertical="center" indent="1"/>
      <protection hidden="1"/>
    </xf>
    <xf numFmtId="0" fontId="4" fillId="10" borderId="75" xfId="1" applyFont="1" applyFill="1" applyBorder="1" applyAlignment="1" applyProtection="1">
      <alignment horizontal="left" vertical="center" indent="1"/>
      <protection hidden="1"/>
    </xf>
    <xf numFmtId="0" fontId="5" fillId="10" borderId="75" xfId="1" applyFont="1" applyFill="1" applyBorder="1" applyAlignment="1" applyProtection="1">
      <alignment horizontal="left" vertical="center" indent="1"/>
      <protection hidden="1"/>
    </xf>
    <xf numFmtId="0" fontId="1" fillId="10" borderId="75" xfId="1" applyFill="1" applyBorder="1" applyAlignment="1" applyProtection="1">
      <alignment horizontal="left" vertical="center" indent="1"/>
      <protection hidden="1"/>
    </xf>
    <xf numFmtId="0" fontId="1" fillId="10" borderId="76" xfId="1" applyFill="1" applyBorder="1" applyAlignment="1" applyProtection="1">
      <alignment horizontal="left" vertical="center" indent="1"/>
      <protection hidden="1"/>
    </xf>
    <xf numFmtId="0" fontId="1" fillId="10" borderId="77" xfId="1" applyFont="1" applyFill="1" applyBorder="1" applyAlignment="1" applyProtection="1">
      <alignment horizontal="center" vertical="center"/>
      <protection hidden="1"/>
    </xf>
    <xf numFmtId="0" fontId="1" fillId="10" borderId="76" xfId="1" applyFont="1" applyFill="1" applyBorder="1" applyAlignment="1" applyProtection="1">
      <alignment horizontal="center"/>
      <protection hidden="1"/>
    </xf>
    <xf numFmtId="3" fontId="5" fillId="3" borderId="197" xfId="1" applyNumberFormat="1" applyFont="1" applyFill="1" applyBorder="1" applyAlignment="1" applyProtection="1">
      <alignment horizontal="center" vertical="center"/>
      <protection locked="0" hidden="1"/>
    </xf>
    <xf numFmtId="3" fontId="5" fillId="3" borderId="198" xfId="1" applyNumberFormat="1" applyFont="1" applyFill="1" applyBorder="1" applyAlignment="1" applyProtection="1">
      <alignment horizontal="center" vertical="center"/>
      <protection locked="0" hidden="1"/>
    </xf>
    <xf numFmtId="0" fontId="4" fillId="19" borderId="78" xfId="1" applyFont="1" applyFill="1" applyBorder="1" applyAlignment="1" applyProtection="1">
      <alignment horizontal="left" vertical="center" indent="1"/>
      <protection hidden="1"/>
    </xf>
    <xf numFmtId="0" fontId="4" fillId="19" borderId="79" xfId="1" applyFont="1" applyFill="1" applyBorder="1" applyAlignment="1" applyProtection="1">
      <alignment horizontal="left" vertical="center" indent="1"/>
      <protection hidden="1"/>
    </xf>
    <xf numFmtId="0" fontId="5" fillId="19" borderId="79" xfId="1" applyFont="1" applyFill="1" applyBorder="1" applyAlignment="1" applyProtection="1">
      <alignment horizontal="left" vertical="center" indent="1"/>
      <protection hidden="1"/>
    </xf>
    <xf numFmtId="0" fontId="1" fillId="10" borderId="79" xfId="1" applyFill="1" applyBorder="1" applyAlignment="1" applyProtection="1">
      <alignment horizontal="left" vertical="center" indent="1"/>
      <protection hidden="1"/>
    </xf>
    <xf numFmtId="0" fontId="1" fillId="10" borderId="80" xfId="1" applyFill="1" applyBorder="1" applyAlignment="1" applyProtection="1">
      <alignment horizontal="left" vertical="center" indent="1"/>
      <protection hidden="1"/>
    </xf>
    <xf numFmtId="0" fontId="1" fillId="19" borderId="81" xfId="1" applyFont="1" applyFill="1" applyBorder="1" applyAlignment="1" applyProtection="1">
      <alignment horizontal="center" vertical="center"/>
      <protection hidden="1"/>
    </xf>
    <xf numFmtId="3" fontId="4" fillId="29" borderId="117" xfId="1" applyNumberFormat="1" applyFont="1" applyFill="1" applyBorder="1" applyAlignment="1" applyProtection="1">
      <alignment horizontal="center" vertical="center"/>
      <protection hidden="1"/>
    </xf>
    <xf numFmtId="3" fontId="5" fillId="29" borderId="112" xfId="1" applyNumberFormat="1" applyFont="1" applyFill="1" applyBorder="1" applyAlignment="1" applyProtection="1">
      <alignment horizontal="center" vertical="center"/>
      <protection hidden="1"/>
    </xf>
    <xf numFmtId="0" fontId="47" fillId="3" borderId="0" xfId="1" applyFont="1" applyFill="1" applyAlignment="1" applyProtection="1">
      <alignment vertical="top" wrapText="1"/>
      <protection hidden="1"/>
    </xf>
    <xf numFmtId="0" fontId="4" fillId="0" borderId="188" xfId="1" applyNumberFormat="1" applyFont="1" applyFill="1" applyBorder="1" applyAlignment="1" applyProtection="1">
      <alignment horizontal="left" vertical="center"/>
      <protection hidden="1"/>
    </xf>
    <xf numFmtId="0" fontId="4" fillId="0" borderId="200" xfId="1" applyNumberFormat="1" applyFont="1" applyFill="1" applyBorder="1" applyAlignment="1" applyProtection="1">
      <alignment horizontal="left" vertical="center"/>
      <protection hidden="1"/>
    </xf>
    <xf numFmtId="0" fontId="4" fillId="0" borderId="201" xfId="1" applyNumberFormat="1" applyFont="1" applyFill="1" applyBorder="1" applyAlignment="1" applyProtection="1">
      <alignment horizontal="left" vertical="center"/>
      <protection hidden="1"/>
    </xf>
    <xf numFmtId="0" fontId="48" fillId="0" borderId="202" xfId="1" applyFont="1" applyFill="1" applyBorder="1" applyAlignment="1" applyProtection="1">
      <alignment horizontal="left" vertical="center" wrapText="1"/>
      <protection hidden="1"/>
    </xf>
    <xf numFmtId="0" fontId="48" fillId="0" borderId="203" xfId="1" applyFont="1" applyFill="1" applyBorder="1" applyAlignment="1" applyProtection="1">
      <alignment horizontal="left" vertical="center" wrapText="1"/>
      <protection hidden="1"/>
    </xf>
    <xf numFmtId="0" fontId="48" fillId="0" borderId="204" xfId="1" applyFont="1" applyFill="1" applyBorder="1" applyAlignment="1" applyProtection="1">
      <alignment horizontal="left" vertical="center" wrapText="1"/>
      <protection hidden="1"/>
    </xf>
    <xf numFmtId="0" fontId="48" fillId="3" borderId="0" xfId="1" applyFont="1" applyFill="1" applyAlignment="1" applyProtection="1">
      <alignment horizontal="center"/>
      <protection hidden="1"/>
    </xf>
    <xf numFmtId="0" fontId="6" fillId="10" borderId="213" xfId="1" applyFont="1" applyFill="1" applyBorder="1" applyAlignment="1" applyProtection="1">
      <alignment horizontal="left" vertical="center" indent="1"/>
      <protection hidden="1"/>
    </xf>
    <xf numFmtId="0" fontId="50" fillId="10" borderId="214" xfId="1" applyFont="1" applyFill="1" applyBorder="1" applyAlignment="1" applyProtection="1">
      <alignment horizontal="left" vertical="center" indent="1"/>
      <protection hidden="1"/>
    </xf>
    <xf numFmtId="0" fontId="1" fillId="10" borderId="82" xfId="1" applyFont="1" applyFill="1" applyBorder="1" applyAlignment="1" applyProtection="1">
      <alignment horizontal="center" vertical="center"/>
      <protection hidden="1"/>
    </xf>
    <xf numFmtId="0" fontId="29" fillId="10" borderId="215" xfId="1" applyFont="1" applyFill="1" applyBorder="1" applyAlignment="1" applyProtection="1">
      <alignment horizontal="center" vertical="center"/>
      <protection hidden="1"/>
    </xf>
    <xf numFmtId="0" fontId="29" fillId="10" borderId="216" xfId="1" applyFont="1" applyFill="1" applyBorder="1" applyAlignment="1" applyProtection="1">
      <alignment horizontal="center" vertical="center"/>
      <protection hidden="1"/>
    </xf>
    <xf numFmtId="0" fontId="29" fillId="10" borderId="217" xfId="1" applyFont="1" applyFill="1" applyBorder="1" applyAlignment="1" applyProtection="1">
      <alignment horizontal="center" vertical="center"/>
      <protection hidden="1"/>
    </xf>
    <xf numFmtId="0" fontId="45" fillId="3" borderId="0" xfId="1" applyFont="1" applyFill="1" applyBorder="1" applyAlignment="1" applyProtection="1">
      <alignment horizontal="left"/>
      <protection hidden="1"/>
    </xf>
    <xf numFmtId="0" fontId="23" fillId="0" borderId="0" xfId="1" applyFont="1" applyAlignment="1" applyProtection="1">
      <alignment horizontal="left"/>
      <protection hidden="1"/>
    </xf>
    <xf numFmtId="0" fontId="6" fillId="10" borderId="209" xfId="1" applyFont="1" applyFill="1" applyBorder="1" applyAlignment="1" applyProtection="1">
      <alignment horizontal="left" vertical="center" indent="1"/>
      <protection hidden="1"/>
    </xf>
    <xf numFmtId="0" fontId="50" fillId="10" borderId="167" xfId="1" applyFont="1" applyFill="1" applyBorder="1" applyAlignment="1" applyProtection="1">
      <alignment horizontal="left" vertical="center" indent="1"/>
      <protection hidden="1"/>
    </xf>
    <xf numFmtId="0" fontId="1" fillId="10" borderId="169" xfId="1" applyFont="1" applyFill="1" applyBorder="1" applyAlignment="1" applyProtection="1">
      <alignment horizontal="center" vertical="center"/>
      <protection hidden="1"/>
    </xf>
    <xf numFmtId="0" fontId="1" fillId="10" borderId="170" xfId="1" applyFont="1" applyFill="1" applyBorder="1" applyAlignment="1" applyProtection="1">
      <alignment horizontal="center" vertical="center"/>
      <protection hidden="1"/>
    </xf>
    <xf numFmtId="0" fontId="29" fillId="10" borderId="173" xfId="1" applyFont="1" applyFill="1" applyBorder="1" applyAlignment="1" applyProtection="1">
      <alignment horizontal="center" vertical="center"/>
      <protection hidden="1"/>
    </xf>
    <xf numFmtId="0" fontId="29" fillId="10" borderId="174" xfId="1" applyFont="1" applyFill="1" applyBorder="1" applyAlignment="1" applyProtection="1">
      <alignment horizontal="center" vertical="center"/>
      <protection hidden="1"/>
    </xf>
    <xf numFmtId="0" fontId="29" fillId="10" borderId="210" xfId="1" applyFont="1" applyFill="1" applyBorder="1" applyAlignment="1" applyProtection="1">
      <alignment horizontal="center" vertical="center"/>
      <protection hidden="1"/>
    </xf>
    <xf numFmtId="0" fontId="6" fillId="10" borderId="211" xfId="1" applyFont="1" applyFill="1" applyBorder="1" applyAlignment="1" applyProtection="1">
      <alignment horizontal="left" vertical="center" indent="1"/>
      <protection hidden="1"/>
    </xf>
    <xf numFmtId="0" fontId="50" fillId="10" borderId="168" xfId="1" applyFont="1" applyFill="1" applyBorder="1" applyAlignment="1" applyProtection="1">
      <alignment horizontal="left" vertical="center" indent="1"/>
      <protection hidden="1"/>
    </xf>
    <xf numFmtId="0" fontId="1" fillId="10" borderId="171" xfId="1" applyFont="1" applyFill="1" applyBorder="1" applyAlignment="1" applyProtection="1">
      <alignment horizontal="center" vertical="center"/>
      <protection hidden="1"/>
    </xf>
    <xf numFmtId="0" fontId="1" fillId="10" borderId="172" xfId="1" applyFont="1" applyFill="1" applyBorder="1" applyAlignment="1" applyProtection="1">
      <alignment horizontal="center" vertical="center"/>
      <protection hidden="1"/>
    </xf>
    <xf numFmtId="0" fontId="29" fillId="10" borderId="175" xfId="1" applyFont="1" applyFill="1" applyBorder="1" applyAlignment="1" applyProtection="1">
      <alignment horizontal="center" vertical="center"/>
      <protection hidden="1"/>
    </xf>
    <xf numFmtId="0" fontId="29" fillId="10" borderId="89" xfId="1" applyFont="1" applyFill="1" applyBorder="1" applyAlignment="1" applyProtection="1">
      <alignment horizontal="center" vertical="center"/>
      <protection hidden="1"/>
    </xf>
    <xf numFmtId="0" fontId="29" fillId="10" borderId="212" xfId="1" applyFont="1" applyFill="1" applyBorder="1" applyAlignment="1" applyProtection="1">
      <alignment horizontal="center" vertical="center"/>
      <protection hidden="1"/>
    </xf>
    <xf numFmtId="0" fontId="20" fillId="0" borderId="91" xfId="1" applyFont="1" applyFill="1" applyBorder="1" applyAlignment="1" applyProtection="1">
      <alignment horizontal="left" vertical="center"/>
    </xf>
    <xf numFmtId="0" fontId="53" fillId="0" borderId="92" xfId="1" applyFont="1" applyBorder="1" applyAlignment="1" applyProtection="1">
      <alignment vertical="center"/>
    </xf>
    <xf numFmtId="0" fontId="53" fillId="0" borderId="93" xfId="1" applyFont="1" applyBorder="1" applyAlignment="1" applyProtection="1">
      <alignment vertical="center"/>
    </xf>
    <xf numFmtId="0" fontId="28" fillId="0" borderId="94" xfId="1" applyFont="1" applyBorder="1" applyAlignment="1">
      <alignment horizontal="right"/>
    </xf>
    <xf numFmtId="0" fontId="23" fillId="0" borderId="95" xfId="1" applyFont="1" applyBorder="1" applyAlignment="1"/>
    <xf numFmtId="0" fontId="26" fillId="12" borderId="224" xfId="2" applyFont="1" applyFill="1" applyBorder="1" applyAlignment="1" applyProtection="1">
      <alignment horizontal="left" vertical="center"/>
    </xf>
    <xf numFmtId="0" fontId="26" fillId="13" borderId="225" xfId="2" applyFont="1" applyFill="1" applyBorder="1" applyAlignment="1" applyProtection="1"/>
    <xf numFmtId="0" fontId="26" fillId="13" borderId="226" xfId="2" applyFont="1" applyFill="1" applyBorder="1" applyAlignment="1" applyProtection="1"/>
    <xf numFmtId="0" fontId="57" fillId="0" borderId="7" xfId="1" applyFont="1" applyFill="1" applyBorder="1" applyAlignment="1" applyProtection="1">
      <alignment horizontal="right" vertical="top" wrapText="1"/>
    </xf>
    <xf numFmtId="0" fontId="57" fillId="0" borderId="3" xfId="1" applyFont="1" applyFill="1" applyBorder="1" applyAlignment="1" applyProtection="1">
      <alignment horizontal="right" vertical="top" wrapText="1"/>
    </xf>
    <xf numFmtId="0" fontId="57" fillId="0" borderId="4" xfId="1" applyFont="1" applyFill="1" applyBorder="1" applyAlignment="1" applyProtection="1">
      <alignment horizontal="right" vertical="top" wrapText="1"/>
    </xf>
    <xf numFmtId="0" fontId="1" fillId="21" borderId="59" xfId="1" applyFont="1" applyFill="1" applyBorder="1" applyAlignment="1" applyProtection="1">
      <alignment horizontal="center" vertical="center"/>
      <protection hidden="1"/>
    </xf>
    <xf numFmtId="0" fontId="1" fillId="21" borderId="72" xfId="1" applyFont="1" applyFill="1" applyBorder="1" applyAlignment="1" applyProtection="1">
      <alignment horizontal="center" vertical="center"/>
      <protection hidden="1"/>
    </xf>
    <xf numFmtId="0" fontId="45" fillId="3" borderId="13" xfId="1" applyFont="1" applyFill="1" applyBorder="1" applyAlignment="1"/>
    <xf numFmtId="0" fontId="23" fillId="0" borderId="20" xfId="1" applyFont="1" applyBorder="1" applyAlignment="1"/>
    <xf numFmtId="0" fontId="23" fillId="0" borderId="12" xfId="1" applyFont="1" applyBorder="1" applyAlignment="1"/>
    <xf numFmtId="0" fontId="23" fillId="0" borderId="97" xfId="1" applyFont="1" applyBorder="1" applyAlignment="1"/>
    <xf numFmtId="0" fontId="23" fillId="0" borderId="48" xfId="1" applyFont="1" applyBorder="1" applyAlignment="1"/>
    <xf numFmtId="0" fontId="23" fillId="0" borderId="98" xfId="1" applyFont="1" applyBorder="1" applyAlignment="1"/>
    <xf numFmtId="0" fontId="31" fillId="14" borderId="30" xfId="2" applyFont="1" applyFill="1" applyBorder="1" applyAlignment="1" applyProtection="1">
      <alignment horizontal="left" vertical="center"/>
    </xf>
    <xf numFmtId="0" fontId="31" fillId="14" borderId="28" xfId="2" applyFont="1" applyFill="1" applyBorder="1" applyAlignment="1" applyProtection="1"/>
    <xf numFmtId="0" fontId="31" fillId="14" borderId="29" xfId="2" applyFont="1" applyFill="1" applyBorder="1" applyAlignment="1" applyProtection="1"/>
    <xf numFmtId="0" fontId="1" fillId="21" borderId="77" xfId="1" applyFont="1" applyFill="1" applyBorder="1" applyAlignment="1" applyProtection="1">
      <alignment horizontal="center" vertical="center"/>
      <protection hidden="1"/>
    </xf>
    <xf numFmtId="0" fontId="1" fillId="21" borderId="76" xfId="1" applyFont="1" applyFill="1" applyBorder="1" applyAlignment="1" applyProtection="1">
      <alignment horizontal="center" vertical="center"/>
      <protection hidden="1"/>
    </xf>
    <xf numFmtId="0" fontId="24" fillId="18" borderId="32" xfId="1" applyFont="1" applyFill="1" applyBorder="1" applyAlignment="1">
      <alignment horizontal="center" vertical="center"/>
    </xf>
    <xf numFmtId="0" fontId="1" fillId="18" borderId="34" xfId="1" applyFill="1" applyBorder="1" applyAlignment="1">
      <alignment horizontal="center" vertical="center"/>
    </xf>
    <xf numFmtId="0" fontId="1" fillId="21" borderId="58" xfId="1" applyFont="1" applyFill="1" applyBorder="1" applyAlignment="1" applyProtection="1">
      <alignment horizontal="center" vertical="center"/>
      <protection hidden="1"/>
    </xf>
    <xf numFmtId="0" fontId="1" fillId="21" borderId="57" xfId="1" applyFont="1" applyFill="1" applyBorder="1" applyAlignment="1" applyProtection="1">
      <alignment horizontal="center" vertical="center"/>
      <protection hidden="1"/>
    </xf>
    <xf numFmtId="0" fontId="4" fillId="0" borderId="102" xfId="1" applyFont="1" applyFill="1" applyBorder="1" applyAlignment="1">
      <alignment horizontal="left" vertical="center" indent="2"/>
    </xf>
    <xf numFmtId="0" fontId="4" fillId="0" borderId="118" xfId="1" applyFont="1" applyBorder="1" applyAlignment="1">
      <alignment horizontal="left" vertical="center" indent="2"/>
    </xf>
    <xf numFmtId="0" fontId="5" fillId="0" borderId="118" xfId="1" applyFont="1" applyBorder="1" applyAlignment="1">
      <alignment horizontal="left" vertical="center" indent="2"/>
    </xf>
    <xf numFmtId="0" fontId="5" fillId="0" borderId="115" xfId="1" applyFont="1" applyBorder="1" applyAlignment="1">
      <alignment horizontal="left" vertical="center" indent="2"/>
    </xf>
    <xf numFmtId="0" fontId="4" fillId="0" borderId="102" xfId="1" applyFont="1" applyBorder="1" applyAlignment="1">
      <alignment horizontal="left" vertical="center" indent="1"/>
    </xf>
    <xf numFmtId="0" fontId="4" fillId="0" borderId="118" xfId="1" applyFont="1" applyBorder="1" applyAlignment="1">
      <alignment horizontal="left" vertical="center" indent="1"/>
    </xf>
    <xf numFmtId="0" fontId="5" fillId="0" borderId="118" xfId="1" applyFont="1" applyBorder="1" applyAlignment="1">
      <alignment horizontal="left" vertical="center" indent="1"/>
    </xf>
    <xf numFmtId="0" fontId="4" fillId="0" borderId="102" xfId="1" applyFont="1" applyBorder="1" applyAlignment="1">
      <alignment horizontal="left" vertical="center" wrapText="1" indent="1"/>
    </xf>
    <xf numFmtId="0" fontId="5" fillId="0" borderId="150" xfId="1" applyFont="1" applyBorder="1" applyAlignment="1">
      <alignment horizontal="left" vertical="center" indent="1"/>
    </xf>
    <xf numFmtId="0" fontId="4" fillId="0" borderId="118" xfId="1" applyFont="1" applyBorder="1" applyAlignment="1">
      <alignment horizontal="left" vertical="center" wrapText="1" indent="1"/>
    </xf>
    <xf numFmtId="0" fontId="5" fillId="0" borderId="115" xfId="1" applyFont="1" applyBorder="1" applyAlignment="1">
      <alignment horizontal="left" vertical="center" indent="1"/>
    </xf>
    <xf numFmtId="0" fontId="1" fillId="0" borderId="0" xfId="1" applyFont="1" applyAlignment="1">
      <alignment horizontal="left" wrapText="1"/>
    </xf>
    <xf numFmtId="0" fontId="1" fillId="0" borderId="0" xfId="1" applyFont="1" applyAlignment="1">
      <alignment horizontal="left" vertical="top" wrapText="1"/>
    </xf>
    <xf numFmtId="0" fontId="1" fillId="0" borderId="0" xfId="1" applyFont="1" applyBorder="1" applyAlignment="1">
      <alignment horizontal="left"/>
    </xf>
    <xf numFmtId="0" fontId="1" fillId="0" borderId="0" xfId="1" applyBorder="1" applyAlignment="1">
      <alignment horizontal="left"/>
    </xf>
    <xf numFmtId="0" fontId="1" fillId="0" borderId="110" xfId="1" applyBorder="1" applyAlignment="1">
      <alignment horizontal="left"/>
    </xf>
    <xf numFmtId="0" fontId="1" fillId="0" borderId="82" xfId="1" applyFont="1" applyBorder="1" applyAlignment="1">
      <alignment horizontal="left"/>
    </xf>
    <xf numFmtId="0" fontId="1" fillId="0" borderId="82" xfId="1" applyBorder="1" applyAlignment="1">
      <alignment horizontal="left"/>
    </xf>
    <xf numFmtId="0" fontId="1" fillId="0" borderId="125" xfId="1" applyBorder="1" applyAlignment="1">
      <alignment horizontal="left"/>
    </xf>
    <xf numFmtId="0" fontId="16" fillId="0" borderId="102" xfId="1" applyFont="1" applyBorder="1" applyAlignment="1">
      <alignment horizontal="left" vertical="top" wrapText="1"/>
    </xf>
    <xf numFmtId="0" fontId="16" fillId="0" borderId="53" xfId="1" applyFont="1" applyBorder="1" applyAlignment="1">
      <alignment horizontal="left" vertical="top" wrapText="1"/>
    </xf>
    <xf numFmtId="0" fontId="16" fillId="0" borderId="218" xfId="1" applyFont="1" applyBorder="1" applyAlignment="1">
      <alignment horizontal="left" vertical="top" wrapText="1"/>
    </xf>
    <xf numFmtId="0" fontId="1" fillId="0" borderId="110" xfId="1" applyFont="1" applyBorder="1" applyAlignment="1">
      <alignment horizontal="left"/>
    </xf>
    <xf numFmtId="0" fontId="16" fillId="16" borderId="122" xfId="1" applyFont="1" applyFill="1" applyBorder="1" applyAlignment="1" applyProtection="1">
      <alignment horizontal="center" vertical="center"/>
      <protection hidden="1"/>
    </xf>
    <xf numFmtId="0" fontId="16" fillId="16" borderId="120" xfId="1" applyFont="1" applyFill="1" applyBorder="1" applyAlignment="1" applyProtection="1">
      <alignment horizontal="center" vertical="center"/>
      <protection hidden="1"/>
    </xf>
    <xf numFmtId="0" fontId="16" fillId="16" borderId="121" xfId="1" applyFont="1" applyFill="1" applyBorder="1" applyAlignment="1" applyProtection="1">
      <alignment horizontal="center" vertical="center"/>
      <protection hidden="1"/>
    </xf>
    <xf numFmtId="0" fontId="16" fillId="16" borderId="111" xfId="1" applyFont="1" applyFill="1" applyBorder="1" applyAlignment="1" applyProtection="1">
      <alignment horizontal="center" vertical="center"/>
      <protection hidden="1"/>
    </xf>
    <xf numFmtId="0" fontId="16" fillId="16" borderId="106" xfId="1" applyFont="1" applyFill="1" applyBorder="1" applyAlignment="1" applyProtection="1">
      <alignment horizontal="center" vertical="center"/>
      <protection hidden="1"/>
    </xf>
    <xf numFmtId="0" fontId="16" fillId="16" borderId="107" xfId="1" applyFont="1" applyFill="1" applyBorder="1" applyAlignment="1" applyProtection="1">
      <alignment horizontal="center" vertical="center"/>
      <protection hidden="1"/>
    </xf>
  </cellXfs>
  <cellStyles count="7">
    <cellStyle name="Komma 2" xfId="4"/>
    <cellStyle name="Link" xfId="2" builtinId="8"/>
    <cellStyle name="Prozent 2" xfId="3"/>
    <cellStyle name="Standard" xfId="0" builtinId="0"/>
    <cellStyle name="Standard 2" xfId="1"/>
    <cellStyle name="Standard 3" xfId="5"/>
    <cellStyle name="Stil 1" xfId="6"/>
  </cellStyles>
  <dxfs count="2">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CCFFFF"/>
      <color rgb="FFFF8B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9</xdr:col>
      <xdr:colOff>38100</xdr:colOff>
      <xdr:row>10</xdr:row>
      <xdr:rowOff>27782</xdr:rowOff>
    </xdr:to>
    <xdr:pic>
      <xdr:nvPicPr>
        <xdr:cNvPr id="2" name="Grafik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069"/>
        <a:stretch/>
      </xdr:blipFill>
      <xdr:spPr>
        <a:xfrm>
          <a:off x="857250" y="0"/>
          <a:ext cx="6210300" cy="16470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4</xdr:row>
      <xdr:rowOff>88900</xdr:rowOff>
    </xdr:from>
    <xdr:to>
      <xdr:col>4</xdr:col>
      <xdr:colOff>292100</xdr:colOff>
      <xdr:row>5</xdr:row>
      <xdr:rowOff>165100</xdr:rowOff>
    </xdr:to>
    <xdr:sp macro="" textlink="">
      <xdr:nvSpPr>
        <xdr:cNvPr id="2" name="Rectangle 3"/>
        <xdr:cNvSpPr>
          <a:spLocks noChangeArrowheads="1"/>
        </xdr:cNvSpPr>
      </xdr:nvSpPr>
      <xdr:spPr bwMode="auto">
        <a:xfrm>
          <a:off x="222250" y="1327150"/>
          <a:ext cx="35179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57150</xdr:colOff>
      <xdr:row>5</xdr:row>
      <xdr:rowOff>165100</xdr:rowOff>
    </xdr:from>
    <xdr:to>
      <xdr:col>4</xdr:col>
      <xdr:colOff>203200</xdr:colOff>
      <xdr:row>7</xdr:row>
      <xdr:rowOff>12700</xdr:rowOff>
    </xdr:to>
    <xdr:sp macro="" textlink="">
      <xdr:nvSpPr>
        <xdr:cNvPr id="3" name="Rectangle 6"/>
        <xdr:cNvSpPr>
          <a:spLocks noChangeArrowheads="1"/>
        </xdr:cNvSpPr>
      </xdr:nvSpPr>
      <xdr:spPr bwMode="auto">
        <a:xfrm>
          <a:off x="228600" y="1565275"/>
          <a:ext cx="342265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76200</xdr:colOff>
      <xdr:row>6</xdr:row>
      <xdr:rowOff>139700</xdr:rowOff>
    </xdr:from>
    <xdr:to>
      <xdr:col>5</xdr:col>
      <xdr:colOff>355600</xdr:colOff>
      <xdr:row>8</xdr:row>
      <xdr:rowOff>184150</xdr:rowOff>
    </xdr:to>
    <xdr:sp macro="" textlink="">
      <xdr:nvSpPr>
        <xdr:cNvPr id="4" name="Rectangle 14"/>
        <xdr:cNvSpPr>
          <a:spLocks noChangeArrowheads="1"/>
        </xdr:cNvSpPr>
      </xdr:nvSpPr>
      <xdr:spPr bwMode="auto">
        <a:xfrm>
          <a:off x="247650" y="1882775"/>
          <a:ext cx="4346575" cy="434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000" b="0" i="0" u="none" strike="noStrike" baseline="0">
              <a:solidFill>
                <a:srgbClr val="000000"/>
              </a:solidFill>
              <a:latin typeface="Arial"/>
              <a:cs typeface="Arial"/>
            </a:rPr>
            <a:t>Naumburger Str. 98</a:t>
          </a:r>
        </a:p>
        <a:p>
          <a:pPr algn="l" rtl="0">
            <a:defRPr sz="1000"/>
          </a:pPr>
          <a:r>
            <a:rPr lang="de-DE" sz="1000" b="0" i="0" u="none" strike="noStrike" baseline="0">
              <a:solidFill>
                <a:srgbClr val="000000"/>
              </a:solidFill>
              <a:latin typeface="Arial"/>
              <a:cs typeface="Arial"/>
            </a:rPr>
            <a:t>07743 JENA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xdr:colOff>
      <xdr:row>4</xdr:row>
      <xdr:rowOff>25400</xdr:rowOff>
    </xdr:from>
    <xdr:to>
      <xdr:col>3</xdr:col>
      <xdr:colOff>463296</xdr:colOff>
      <xdr:row>7</xdr:row>
      <xdr:rowOff>43688</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774700"/>
          <a:ext cx="3054096" cy="78028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07_rgb-kz_v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Hilfstabelle"/>
      <sheetName val="Tabelle1"/>
      <sheetName val="Kompatibilitätsbericht"/>
    </sheetNames>
    <sheetDataSet>
      <sheetData sheetId="0" refreshError="1"/>
      <sheetData sheetId="1" refreshError="1"/>
      <sheetData sheetId="2" refreshError="1"/>
      <sheetData sheetId="3" refreshError="1"/>
      <sheetData sheetId="4">
        <row r="36">
          <cell r="K36">
            <v>0</v>
          </cell>
          <cell r="M36">
            <v>0</v>
          </cell>
          <cell r="O36">
            <v>0</v>
          </cell>
        </row>
        <row r="85">
          <cell r="K85">
            <v>0</v>
          </cell>
          <cell r="M85">
            <v>0</v>
          </cell>
          <cell r="O85">
            <v>0</v>
          </cell>
        </row>
      </sheetData>
      <sheetData sheetId="5" refreshError="1"/>
      <sheetData sheetId="6">
        <row r="52">
          <cell r="M52" t="str">
            <v/>
          </cell>
        </row>
      </sheetData>
      <sheetData sheetId="7">
        <row r="50">
          <cell r="M50" t="str">
            <v/>
          </cell>
        </row>
      </sheetData>
      <sheetData sheetId="8" refreshError="1"/>
      <sheetData sheetId="9" refreshError="1"/>
      <sheetData sheetId="10" refreshError="1"/>
      <sheetData sheetId="11" refreshError="1"/>
      <sheetData sheetId="12" refreshError="1"/>
      <sheetData sheetId="13"/>
      <sheetData sheetId="14" refreshError="1"/>
      <sheetData sheetId="1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AB136"/>
  <sheetViews>
    <sheetView showGridLines="0" showRowColHeaders="0" tabSelected="1" zoomScaleNormal="100" zoomScaleSheetLayoutView="75" workbookViewId="0">
      <selection activeCell="G30" sqref="G30:I31"/>
    </sheetView>
  </sheetViews>
  <sheetFormatPr baseColWidth="10" defaultColWidth="8.88671875" defaultRowHeight="12.75" x14ac:dyDescent="0.2"/>
  <cols>
    <col min="1" max="1" width="10" style="5" customWidth="1"/>
    <col min="2" max="2" width="10.33203125" style="5" customWidth="1"/>
    <col min="3" max="3" width="9" style="5" customWidth="1"/>
    <col min="4" max="4" width="9.88671875" style="5" customWidth="1"/>
    <col min="5" max="5" width="4.88671875" style="5" customWidth="1"/>
    <col min="6" max="6" width="5.5546875" style="5" customWidth="1"/>
    <col min="7" max="7" width="8.88671875" style="5"/>
    <col min="8" max="8" width="11.109375" style="5" customWidth="1"/>
    <col min="9" max="9" width="12.33203125" style="5" customWidth="1"/>
    <col min="10" max="10" width="2.88671875" style="5" customWidth="1"/>
    <col min="11" max="12" width="8.88671875" style="5"/>
    <col min="13" max="13" width="39.21875" style="5" customWidth="1"/>
    <col min="14" max="16384" width="8.88671875" style="5"/>
  </cols>
  <sheetData>
    <row r="1" spans="1:28" x14ac:dyDescent="0.2">
      <c r="A1" s="4"/>
      <c r="B1" s="1"/>
      <c r="C1" s="1"/>
      <c r="D1" s="1"/>
      <c r="E1" s="1"/>
      <c r="F1" s="1"/>
      <c r="G1" s="1"/>
      <c r="H1" s="1"/>
      <c r="I1" s="1"/>
      <c r="J1" s="2"/>
      <c r="K1" s="3"/>
      <c r="L1" s="4"/>
      <c r="M1" s="4"/>
      <c r="N1" s="4"/>
      <c r="O1" s="4"/>
      <c r="P1" s="4"/>
      <c r="Q1" s="4"/>
      <c r="R1" s="4"/>
      <c r="S1" s="4"/>
      <c r="T1" s="4"/>
      <c r="U1" s="4"/>
      <c r="V1" s="4"/>
      <c r="W1" s="4"/>
      <c r="X1" s="4"/>
      <c r="Y1" s="4"/>
      <c r="Z1" s="4"/>
      <c r="AA1" s="4"/>
      <c r="AB1" s="4"/>
    </row>
    <row r="2" spans="1:28" x14ac:dyDescent="0.2">
      <c r="A2" s="4"/>
      <c r="B2" s="1"/>
      <c r="C2" s="1"/>
      <c r="D2" s="1"/>
      <c r="E2" s="1"/>
      <c r="F2" s="1"/>
      <c r="G2" s="1"/>
      <c r="H2" s="1"/>
      <c r="I2" s="1"/>
      <c r="J2" s="2"/>
      <c r="K2" s="3"/>
      <c r="L2" s="4"/>
      <c r="M2" s="4"/>
      <c r="N2" s="4"/>
      <c r="O2" s="4"/>
      <c r="P2" s="4"/>
      <c r="Q2" s="4"/>
      <c r="R2" s="4"/>
      <c r="S2" s="4"/>
      <c r="T2" s="4"/>
      <c r="U2" s="4"/>
      <c r="V2" s="4"/>
      <c r="W2" s="4"/>
      <c r="X2" s="4"/>
      <c r="Y2" s="4"/>
      <c r="Z2" s="4"/>
      <c r="AA2" s="4"/>
      <c r="AB2" s="4"/>
    </row>
    <row r="3" spans="1:28" x14ac:dyDescent="0.2">
      <c r="A3" s="4"/>
      <c r="B3" s="1"/>
      <c r="C3" s="1"/>
      <c r="D3" s="1"/>
      <c r="E3" s="1"/>
      <c r="F3" s="1"/>
      <c r="G3" s="1"/>
      <c r="H3" s="1"/>
      <c r="I3" s="1"/>
      <c r="J3" s="2"/>
      <c r="K3" s="3"/>
      <c r="L3" s="4"/>
      <c r="M3" s="4"/>
      <c r="N3" s="4"/>
      <c r="O3" s="4"/>
      <c r="P3" s="4"/>
      <c r="Q3" s="4"/>
      <c r="R3" s="4"/>
      <c r="S3" s="4"/>
      <c r="T3" s="4"/>
      <c r="U3" s="4"/>
      <c r="V3" s="4"/>
      <c r="W3" s="4"/>
      <c r="X3" s="4"/>
      <c r="Y3" s="4"/>
      <c r="Z3" s="4"/>
      <c r="AA3" s="4"/>
      <c r="AB3" s="4"/>
    </row>
    <row r="4" spans="1:28" x14ac:dyDescent="0.2">
      <c r="A4" s="4"/>
      <c r="B4" s="1"/>
      <c r="C4" s="1"/>
      <c r="D4" s="1"/>
      <c r="E4" s="1"/>
      <c r="F4" s="1"/>
      <c r="G4" s="1"/>
      <c r="H4" s="1"/>
      <c r="I4" s="1"/>
      <c r="J4" s="2"/>
      <c r="K4" s="3"/>
      <c r="L4" s="4"/>
      <c r="M4" s="4"/>
      <c r="N4" s="4"/>
      <c r="O4" s="4"/>
      <c r="P4" s="4"/>
      <c r="Q4" s="4"/>
      <c r="R4" s="4"/>
      <c r="S4" s="4"/>
      <c r="T4" s="4"/>
      <c r="U4" s="4"/>
      <c r="V4" s="4"/>
      <c r="W4" s="4"/>
      <c r="X4" s="4"/>
      <c r="Y4" s="4"/>
      <c r="Z4" s="4"/>
      <c r="AA4" s="4"/>
      <c r="AB4" s="4"/>
    </row>
    <row r="5" spans="1:28" x14ac:dyDescent="0.2">
      <c r="A5" s="4"/>
      <c r="B5" s="1"/>
      <c r="C5" s="1"/>
      <c r="D5" s="1"/>
      <c r="E5" s="1"/>
      <c r="F5" s="1"/>
      <c r="G5" s="1"/>
      <c r="H5" s="1"/>
      <c r="I5" s="1"/>
      <c r="J5" s="2"/>
      <c r="K5" s="3"/>
      <c r="L5" s="4"/>
      <c r="M5" s="4"/>
      <c r="N5" s="4"/>
      <c r="O5" s="4"/>
      <c r="P5" s="4"/>
      <c r="Q5" s="4"/>
      <c r="R5" s="4"/>
      <c r="S5" s="4"/>
      <c r="T5" s="4"/>
      <c r="U5" s="4"/>
      <c r="V5" s="4"/>
      <c r="W5" s="4"/>
      <c r="X5" s="4"/>
      <c r="Y5" s="4"/>
      <c r="Z5" s="4"/>
      <c r="AA5" s="4"/>
      <c r="AB5" s="4"/>
    </row>
    <row r="6" spans="1:28" x14ac:dyDescent="0.2">
      <c r="A6" s="4"/>
      <c r="B6" s="1"/>
      <c r="C6" s="1"/>
      <c r="D6" s="1"/>
      <c r="E6" s="1"/>
      <c r="F6" s="1"/>
      <c r="G6" s="1"/>
      <c r="H6" s="1"/>
      <c r="I6" s="1"/>
      <c r="J6" s="2"/>
      <c r="K6" s="3"/>
      <c r="L6" s="4"/>
      <c r="M6" s="4"/>
      <c r="N6" s="4"/>
      <c r="O6" s="4"/>
      <c r="P6" s="4"/>
      <c r="Q6" s="4"/>
      <c r="R6" s="4"/>
      <c r="S6" s="4"/>
      <c r="T6" s="4"/>
      <c r="U6" s="4"/>
      <c r="V6" s="4"/>
      <c r="W6" s="4"/>
      <c r="X6" s="4"/>
      <c r="Y6" s="4"/>
      <c r="Z6" s="4"/>
      <c r="AA6" s="4"/>
      <c r="AB6" s="4"/>
    </row>
    <row r="7" spans="1:28" x14ac:dyDescent="0.2">
      <c r="A7" s="4"/>
      <c r="B7" s="1"/>
      <c r="C7" s="1"/>
      <c r="D7" s="1"/>
      <c r="E7" s="1"/>
      <c r="F7" s="1"/>
      <c r="G7" s="1"/>
      <c r="H7" s="1"/>
      <c r="I7" s="1"/>
      <c r="J7" s="2"/>
      <c r="K7" s="3"/>
      <c r="L7" s="4"/>
      <c r="M7" s="4"/>
      <c r="N7" s="4"/>
      <c r="O7" s="4"/>
      <c r="P7" s="4"/>
      <c r="Q7" s="4"/>
      <c r="R7" s="4"/>
      <c r="S7" s="4"/>
      <c r="T7" s="4"/>
      <c r="U7" s="4"/>
      <c r="V7" s="4"/>
      <c r="W7" s="4"/>
      <c r="X7" s="4"/>
      <c r="Y7" s="4"/>
      <c r="Z7" s="4"/>
      <c r="AA7" s="4"/>
      <c r="AB7" s="4"/>
    </row>
    <row r="8" spans="1:28" x14ac:dyDescent="0.2">
      <c r="A8" s="4"/>
      <c r="B8" s="1"/>
      <c r="C8" s="1"/>
      <c r="D8" s="1"/>
      <c r="E8" s="1"/>
      <c r="F8" s="1"/>
      <c r="G8" s="1"/>
      <c r="H8" s="1"/>
      <c r="I8" s="1"/>
      <c r="J8" s="2"/>
      <c r="K8" s="3"/>
      <c r="L8" s="4"/>
      <c r="M8" s="4"/>
      <c r="N8" s="4"/>
      <c r="O8" s="4"/>
      <c r="P8" s="4"/>
      <c r="Q8" s="4"/>
      <c r="R8" s="4"/>
      <c r="S8" s="4"/>
      <c r="T8" s="4"/>
      <c r="U8" s="4"/>
      <c r="V8" s="4"/>
      <c r="W8" s="4"/>
      <c r="X8" s="4"/>
      <c r="Y8" s="4"/>
      <c r="Z8" s="4"/>
      <c r="AA8" s="4"/>
      <c r="AB8" s="4"/>
    </row>
    <row r="9" spans="1:28" x14ac:dyDescent="0.2">
      <c r="A9" s="1"/>
      <c r="B9" s="1"/>
      <c r="C9" s="1"/>
      <c r="D9" s="1"/>
      <c r="E9" s="1"/>
      <c r="F9" s="1"/>
      <c r="G9" s="1"/>
      <c r="H9" s="1"/>
      <c r="I9" s="1"/>
      <c r="J9" s="2"/>
      <c r="K9" s="3"/>
      <c r="L9" s="4"/>
      <c r="M9" s="4"/>
      <c r="N9" s="4"/>
      <c r="O9" s="4"/>
      <c r="P9" s="4"/>
      <c r="Q9" s="4"/>
      <c r="R9" s="4"/>
      <c r="S9" s="4"/>
      <c r="T9" s="4"/>
      <c r="U9" s="4"/>
      <c r="V9" s="4"/>
      <c r="W9" s="4"/>
      <c r="X9" s="4"/>
      <c r="Y9" s="4"/>
      <c r="Z9" s="4"/>
      <c r="AA9" s="4"/>
      <c r="AB9" s="4"/>
    </row>
    <row r="10" spans="1:28" x14ac:dyDescent="0.2">
      <c r="A10" s="2"/>
      <c r="B10" s="2"/>
      <c r="C10" s="2"/>
      <c r="D10" s="2"/>
      <c r="E10" s="2"/>
      <c r="F10" s="2"/>
      <c r="G10" s="2"/>
      <c r="H10" s="2"/>
      <c r="I10" s="2"/>
      <c r="J10" s="2"/>
      <c r="K10" s="3"/>
      <c r="L10" s="4"/>
      <c r="M10" s="4"/>
      <c r="N10" s="4"/>
      <c r="O10" s="4"/>
      <c r="P10" s="4"/>
      <c r="Q10" s="4"/>
      <c r="R10" s="4"/>
      <c r="S10" s="4"/>
      <c r="T10" s="4"/>
      <c r="U10" s="4"/>
      <c r="V10" s="4"/>
      <c r="W10" s="4"/>
      <c r="X10" s="4"/>
      <c r="Y10" s="4"/>
      <c r="Z10" s="4"/>
      <c r="AA10" s="4"/>
      <c r="AB10" s="4"/>
    </row>
    <row r="11" spans="1:28" ht="5.25" customHeight="1" x14ac:dyDescent="0.2">
      <c r="A11" s="2"/>
      <c r="B11" s="2"/>
      <c r="C11" s="2"/>
      <c r="D11" s="2"/>
      <c r="E11" s="2"/>
      <c r="F11" s="2"/>
      <c r="G11" s="2"/>
      <c r="H11" s="2"/>
      <c r="I11" s="2"/>
      <c r="J11" s="2"/>
      <c r="K11" s="3"/>
      <c r="L11" s="4"/>
      <c r="M11" s="4"/>
      <c r="N11" s="4"/>
      <c r="O11" s="4"/>
      <c r="P11" s="4"/>
      <c r="Q11" s="4"/>
      <c r="R11" s="4"/>
      <c r="S11" s="4"/>
      <c r="T11" s="4"/>
      <c r="U11" s="4"/>
      <c r="V11" s="4"/>
      <c r="W11" s="4"/>
      <c r="X11" s="4"/>
      <c r="Y11" s="4"/>
      <c r="Z11" s="4"/>
      <c r="AA11" s="4"/>
      <c r="AB11" s="4"/>
    </row>
    <row r="12" spans="1:28" ht="3" customHeight="1" x14ac:dyDescent="0.2">
      <c r="A12" s="2"/>
      <c r="B12" s="2"/>
      <c r="C12" s="2"/>
      <c r="D12" s="2"/>
      <c r="E12" s="2"/>
      <c r="F12" s="2"/>
      <c r="G12" s="2"/>
      <c r="H12" s="2"/>
      <c r="I12" s="2"/>
      <c r="J12" s="2"/>
      <c r="K12" s="3"/>
      <c r="L12" s="4"/>
      <c r="M12" s="4"/>
      <c r="N12" s="4"/>
      <c r="O12" s="4"/>
      <c r="P12" s="4"/>
      <c r="Q12" s="4"/>
      <c r="R12" s="4"/>
      <c r="S12" s="4"/>
      <c r="T12" s="4"/>
      <c r="U12" s="4"/>
      <c r="V12" s="4"/>
      <c r="W12" s="4"/>
      <c r="X12" s="4"/>
      <c r="Y12" s="4"/>
      <c r="Z12" s="4"/>
      <c r="AA12" s="4"/>
      <c r="AB12" s="4"/>
    </row>
    <row r="13" spans="1:28" ht="3" customHeight="1" x14ac:dyDescent="0.2">
      <c r="A13" s="2"/>
      <c r="B13" s="2"/>
      <c r="C13" s="2"/>
      <c r="D13" s="2"/>
      <c r="E13" s="2"/>
      <c r="F13" s="2"/>
      <c r="G13" s="2"/>
      <c r="H13" s="2"/>
      <c r="I13" s="2"/>
      <c r="J13" s="6"/>
      <c r="K13" s="3"/>
      <c r="L13" s="4"/>
      <c r="M13" s="4"/>
      <c r="N13" s="4"/>
      <c r="O13" s="4"/>
      <c r="P13" s="4"/>
      <c r="Q13" s="4"/>
      <c r="R13" s="4"/>
      <c r="S13" s="4"/>
      <c r="T13" s="4"/>
      <c r="U13" s="4"/>
      <c r="V13" s="4"/>
      <c r="W13" s="4"/>
      <c r="X13" s="4"/>
      <c r="Y13" s="4"/>
      <c r="Z13" s="4"/>
      <c r="AA13" s="4"/>
      <c r="AB13" s="4"/>
    </row>
    <row r="14" spans="1:28" ht="6.75" customHeight="1" x14ac:dyDescent="0.2">
      <c r="A14" s="2"/>
      <c r="B14" s="2"/>
      <c r="C14" s="2"/>
      <c r="D14" s="2"/>
      <c r="E14" s="2"/>
      <c r="F14" s="2"/>
      <c r="G14" s="2"/>
      <c r="H14" s="2"/>
      <c r="I14" s="2"/>
      <c r="J14" s="6"/>
      <c r="K14" s="3"/>
      <c r="L14" s="4"/>
      <c r="M14" s="4"/>
      <c r="N14" s="4"/>
      <c r="O14" s="4"/>
      <c r="P14" s="4"/>
      <c r="Q14" s="4"/>
      <c r="R14" s="4"/>
      <c r="S14" s="4"/>
      <c r="T14" s="4"/>
      <c r="U14" s="4"/>
      <c r="V14" s="4"/>
      <c r="W14" s="4"/>
      <c r="X14" s="4"/>
      <c r="Y14" s="4"/>
      <c r="Z14" s="4"/>
      <c r="AA14" s="4"/>
      <c r="AB14" s="4"/>
    </row>
    <row r="15" spans="1:28" ht="50.25" customHeight="1" x14ac:dyDescent="0.2">
      <c r="B15" s="392" t="s">
        <v>72</v>
      </c>
      <c r="C15" s="392"/>
      <c r="D15" s="392"/>
      <c r="E15" s="392"/>
      <c r="F15" s="392"/>
      <c r="G15" s="392"/>
      <c r="H15" s="392"/>
      <c r="I15" s="392"/>
      <c r="J15" s="7"/>
      <c r="K15" s="4"/>
      <c r="L15" s="4"/>
      <c r="M15" s="4"/>
      <c r="N15" s="4"/>
      <c r="O15" s="4"/>
      <c r="P15" s="4"/>
      <c r="Q15" s="4"/>
      <c r="R15" s="4"/>
      <c r="S15" s="4"/>
      <c r="T15" s="4"/>
      <c r="U15" s="4"/>
      <c r="V15" s="4"/>
      <c r="W15" s="4"/>
      <c r="X15" s="4"/>
      <c r="Y15" s="4"/>
      <c r="Z15" s="4"/>
      <c r="AA15" s="4"/>
      <c r="AB15" s="4"/>
    </row>
    <row r="16" spans="1:28" ht="24.75" customHeight="1" x14ac:dyDescent="0.25">
      <c r="A16" s="8"/>
      <c r="B16" s="393" t="s">
        <v>80</v>
      </c>
      <c r="C16" s="394"/>
      <c r="D16" s="394"/>
      <c r="E16" s="394"/>
      <c r="F16" s="394"/>
      <c r="G16" s="394"/>
      <c r="H16" s="394"/>
      <c r="I16" s="394"/>
      <c r="J16" s="4"/>
      <c r="K16" s="4"/>
      <c r="L16" s="9"/>
      <c r="M16" s="4"/>
      <c r="N16" s="4"/>
      <c r="O16" s="4"/>
      <c r="P16" s="4"/>
      <c r="Q16" s="4"/>
      <c r="R16" s="4"/>
      <c r="S16" s="4"/>
      <c r="T16" s="4"/>
      <c r="U16" s="4"/>
      <c r="V16" s="4"/>
      <c r="W16" s="4"/>
      <c r="X16" s="4"/>
      <c r="Y16" s="4"/>
      <c r="Z16" s="4"/>
      <c r="AA16" s="4"/>
      <c r="AB16" s="4"/>
    </row>
    <row r="17" spans="1:28" ht="27" customHeight="1" x14ac:dyDescent="0.25">
      <c r="A17" s="10"/>
      <c r="B17" s="10"/>
      <c r="C17" s="395" t="s">
        <v>172</v>
      </c>
      <c r="D17" s="395"/>
      <c r="E17" s="395"/>
      <c r="F17" s="395"/>
      <c r="G17" s="395"/>
      <c r="H17" s="395"/>
      <c r="I17" s="10"/>
      <c r="J17" s="7"/>
      <c r="K17" s="4"/>
      <c r="L17" s="4"/>
      <c r="M17" s="4"/>
      <c r="N17" s="4"/>
      <c r="O17" s="4"/>
      <c r="P17" s="4"/>
      <c r="Q17" s="4"/>
      <c r="R17" s="4"/>
      <c r="S17" s="4"/>
      <c r="T17" s="4"/>
      <c r="U17" s="4"/>
      <c r="V17" s="4"/>
      <c r="W17" s="4"/>
      <c r="X17" s="4"/>
      <c r="Y17" s="4"/>
      <c r="Z17" s="4"/>
      <c r="AA17" s="4"/>
      <c r="AB17" s="4"/>
    </row>
    <row r="18" spans="1:28" ht="7.5" customHeight="1" x14ac:dyDescent="0.2">
      <c r="A18" s="10"/>
      <c r="B18" s="10"/>
      <c r="C18" s="10"/>
      <c r="D18" s="10"/>
      <c r="E18" s="10"/>
      <c r="F18" s="10"/>
      <c r="G18" s="10"/>
      <c r="H18" s="10"/>
      <c r="I18" s="10"/>
      <c r="J18" s="7"/>
      <c r="K18" s="4"/>
      <c r="L18" s="4"/>
      <c r="M18" s="4"/>
      <c r="N18" s="4"/>
      <c r="O18" s="4"/>
      <c r="P18" s="4"/>
      <c r="Q18" s="4"/>
      <c r="R18" s="4"/>
      <c r="S18" s="4"/>
      <c r="T18" s="4"/>
      <c r="U18" s="4"/>
      <c r="V18" s="4"/>
      <c r="W18" s="4"/>
      <c r="X18" s="4"/>
      <c r="Y18" s="4"/>
      <c r="Z18" s="4"/>
      <c r="AA18" s="4"/>
      <c r="AB18" s="4"/>
    </row>
    <row r="19" spans="1:28" ht="7.5" customHeight="1" x14ac:dyDescent="0.2">
      <c r="A19" s="10"/>
      <c r="B19" s="10"/>
      <c r="C19" s="10"/>
      <c r="D19" s="10"/>
      <c r="E19" s="10"/>
      <c r="F19" s="10"/>
      <c r="G19" s="10"/>
      <c r="H19" s="10"/>
      <c r="I19" s="10"/>
      <c r="J19" s="7"/>
      <c r="K19" s="4"/>
      <c r="L19" s="4"/>
      <c r="M19" s="4"/>
      <c r="N19" s="4"/>
      <c r="O19" s="4"/>
      <c r="P19" s="4"/>
      <c r="Q19" s="4"/>
      <c r="R19" s="4"/>
      <c r="S19" s="4"/>
      <c r="T19" s="4"/>
      <c r="U19" s="4"/>
      <c r="V19" s="4"/>
      <c r="W19" s="4"/>
      <c r="X19" s="4"/>
      <c r="Y19" s="4"/>
      <c r="Z19" s="4"/>
      <c r="AA19" s="4"/>
      <c r="AB19" s="4"/>
    </row>
    <row r="20" spans="1:28" ht="12.75" customHeight="1" x14ac:dyDescent="0.2">
      <c r="A20" s="11"/>
      <c r="B20" s="396" t="s">
        <v>129</v>
      </c>
      <c r="C20" s="397"/>
      <c r="D20" s="397"/>
      <c r="E20" s="397"/>
      <c r="F20" s="397"/>
      <c r="G20" s="397"/>
      <c r="H20" s="397"/>
      <c r="I20" s="397"/>
      <c r="J20" s="12"/>
      <c r="K20" s="4"/>
      <c r="L20" s="4"/>
      <c r="M20" s="4"/>
      <c r="N20" s="4"/>
      <c r="O20" s="4"/>
      <c r="P20" s="4"/>
      <c r="Q20" s="4"/>
      <c r="R20" s="4"/>
      <c r="S20" s="4"/>
      <c r="T20" s="4"/>
      <c r="U20" s="4"/>
      <c r="V20" s="4"/>
      <c r="W20" s="4"/>
      <c r="X20" s="4"/>
      <c r="Y20" s="4"/>
      <c r="Z20" s="4"/>
      <c r="AA20" s="4"/>
      <c r="AB20" s="4"/>
    </row>
    <row r="21" spans="1:28" x14ac:dyDescent="0.2">
      <c r="A21" s="11"/>
      <c r="B21" s="398"/>
      <c r="C21" s="398"/>
      <c r="D21" s="398"/>
      <c r="E21" s="398"/>
      <c r="F21" s="398"/>
      <c r="G21" s="398"/>
      <c r="H21" s="398"/>
      <c r="I21" s="398"/>
      <c r="J21" s="12"/>
      <c r="K21" s="4"/>
      <c r="L21" s="4"/>
      <c r="M21" s="4"/>
      <c r="N21" s="4"/>
      <c r="O21" s="4"/>
      <c r="P21" s="4"/>
      <c r="Q21" s="4"/>
      <c r="R21" s="4"/>
      <c r="S21" s="4"/>
      <c r="T21" s="4"/>
      <c r="U21" s="4"/>
      <c r="V21" s="4"/>
      <c r="W21" s="4"/>
      <c r="X21" s="4"/>
      <c r="Y21" s="4"/>
      <c r="Z21" s="4"/>
      <c r="AA21" s="4"/>
    </row>
    <row r="22" spans="1:28" x14ac:dyDescent="0.2">
      <c r="A22" s="11"/>
      <c r="B22" s="398"/>
      <c r="C22" s="398"/>
      <c r="D22" s="398"/>
      <c r="E22" s="398"/>
      <c r="F22" s="398"/>
      <c r="G22" s="398"/>
      <c r="H22" s="398"/>
      <c r="I22" s="398"/>
      <c r="J22" s="12"/>
      <c r="K22" s="4"/>
      <c r="L22" s="4"/>
      <c r="M22" s="13"/>
      <c r="N22" s="4"/>
      <c r="O22" s="4"/>
      <c r="P22" s="4"/>
      <c r="Q22" s="4"/>
      <c r="R22" s="4"/>
      <c r="S22" s="4"/>
      <c r="T22" s="4"/>
      <c r="U22" s="4"/>
      <c r="V22" s="4"/>
      <c r="W22" s="4"/>
      <c r="X22" s="4"/>
      <c r="Y22" s="4"/>
      <c r="Z22" s="4"/>
      <c r="AA22" s="4"/>
    </row>
    <row r="23" spans="1:28" ht="12.75" customHeight="1" x14ac:dyDescent="0.2">
      <c r="A23" s="11"/>
      <c r="B23" s="398"/>
      <c r="C23" s="398"/>
      <c r="D23" s="398"/>
      <c r="E23" s="398"/>
      <c r="F23" s="398"/>
      <c r="G23" s="398"/>
      <c r="H23" s="398"/>
      <c r="I23" s="398"/>
      <c r="J23" s="12"/>
      <c r="K23" s="4"/>
      <c r="L23" s="14"/>
      <c r="M23" s="15"/>
      <c r="N23" s="9"/>
      <c r="O23" s="4"/>
      <c r="P23" s="4"/>
      <c r="Q23" s="4"/>
      <c r="R23" s="4"/>
      <c r="S23" s="4"/>
      <c r="T23" s="4"/>
      <c r="U23" s="4"/>
      <c r="V23" s="4"/>
      <c r="W23" s="4"/>
      <c r="X23" s="4"/>
      <c r="Y23" s="4"/>
      <c r="Z23" s="4"/>
      <c r="AA23" s="4"/>
    </row>
    <row r="24" spans="1:28" ht="6.75" customHeight="1" x14ac:dyDescent="0.2">
      <c r="A24" s="11"/>
      <c r="B24" s="399"/>
      <c r="C24" s="399"/>
      <c r="D24" s="399"/>
      <c r="E24" s="399"/>
      <c r="F24" s="399"/>
      <c r="G24" s="399"/>
      <c r="H24" s="399"/>
      <c r="I24" s="399"/>
      <c r="J24" s="12"/>
      <c r="K24" s="4"/>
      <c r="L24" s="14"/>
      <c r="M24" s="16"/>
      <c r="N24" s="9"/>
      <c r="O24" s="4"/>
      <c r="P24" s="4"/>
      <c r="Q24" s="4"/>
      <c r="R24" s="4"/>
      <c r="S24" s="4"/>
      <c r="T24" s="4"/>
      <c r="U24" s="4"/>
      <c r="V24" s="4"/>
      <c r="W24" s="4"/>
      <c r="X24" s="4"/>
      <c r="Y24" s="4"/>
      <c r="Z24" s="4"/>
      <c r="AA24" s="4"/>
      <c r="AB24" s="4"/>
    </row>
    <row r="25" spans="1:28" ht="21.75" customHeight="1" x14ac:dyDescent="0.2">
      <c r="A25" s="17"/>
      <c r="B25" s="18"/>
      <c r="C25" s="19"/>
      <c r="D25" s="19"/>
      <c r="E25" s="19"/>
      <c r="F25" s="19"/>
      <c r="G25" s="19"/>
      <c r="H25" s="19"/>
      <c r="I25" s="19"/>
      <c r="J25" s="20"/>
      <c r="K25" s="4"/>
      <c r="L25" s="14"/>
      <c r="M25" s="16"/>
      <c r="N25" s="9"/>
      <c r="O25" s="4"/>
      <c r="P25" s="4"/>
      <c r="Q25" s="4"/>
      <c r="R25" s="4"/>
      <c r="S25" s="4"/>
      <c r="T25" s="4"/>
      <c r="U25" s="4"/>
      <c r="V25" s="4"/>
      <c r="W25" s="4"/>
      <c r="X25" s="4"/>
      <c r="Y25" s="4"/>
      <c r="Z25" s="4"/>
      <c r="AA25" s="4"/>
      <c r="AB25" s="4"/>
    </row>
    <row r="26" spans="1:28" ht="18" customHeight="1" x14ac:dyDescent="0.2">
      <c r="A26" s="21"/>
      <c r="B26" s="22"/>
      <c r="C26" s="22"/>
      <c r="D26" s="22"/>
      <c r="E26" s="22"/>
      <c r="F26" s="22"/>
      <c r="G26" s="22"/>
      <c r="H26" s="22"/>
      <c r="I26" s="22"/>
      <c r="J26" s="23"/>
      <c r="K26" s="4"/>
      <c r="L26" s="14"/>
      <c r="M26" s="16"/>
      <c r="N26" s="9"/>
      <c r="O26" s="4"/>
      <c r="P26" s="4"/>
      <c r="Q26" s="4"/>
      <c r="R26" s="4"/>
      <c r="S26" s="4"/>
      <c r="T26" s="4"/>
      <c r="U26" s="4"/>
      <c r="V26" s="4"/>
      <c r="W26" s="4"/>
      <c r="X26" s="4"/>
      <c r="Y26" s="4"/>
      <c r="Z26" s="4"/>
      <c r="AA26" s="4"/>
      <c r="AB26" s="4"/>
    </row>
    <row r="27" spans="1:28" ht="37.5" customHeight="1" x14ac:dyDescent="0.2">
      <c r="A27" s="11"/>
      <c r="B27" s="400" t="s">
        <v>71</v>
      </c>
      <c r="C27" s="400"/>
      <c r="D27" s="400"/>
      <c r="E27" s="400"/>
      <c r="F27" s="400"/>
      <c r="G27" s="400"/>
      <c r="H27" s="400"/>
      <c r="I27" s="400"/>
      <c r="J27" s="12"/>
      <c r="K27" s="4"/>
      <c r="L27" s="4"/>
      <c r="M27" s="4"/>
      <c r="N27" s="4"/>
      <c r="O27" s="4"/>
      <c r="P27" s="4"/>
      <c r="Q27" s="4"/>
      <c r="R27" s="4"/>
      <c r="S27" s="13"/>
      <c r="T27" s="13"/>
      <c r="U27" s="13"/>
      <c r="V27" s="13"/>
      <c r="W27" s="13"/>
      <c r="X27" s="13"/>
      <c r="Y27" s="13"/>
      <c r="Z27" s="13"/>
      <c r="AA27" s="13"/>
      <c r="AB27" s="13"/>
    </row>
    <row r="28" spans="1:28" ht="10.5" customHeight="1" x14ac:dyDescent="0.2">
      <c r="A28" s="11"/>
      <c r="B28" s="24"/>
      <c r="C28" s="25"/>
      <c r="D28" s="24"/>
      <c r="E28" s="24"/>
      <c r="F28" s="24"/>
      <c r="G28" s="24"/>
      <c r="H28" s="24"/>
      <c r="I28" s="24"/>
      <c r="J28" s="12"/>
      <c r="K28" s="4"/>
      <c r="L28" s="4"/>
      <c r="M28" s="4"/>
      <c r="N28" s="4"/>
      <c r="O28" s="4"/>
      <c r="P28" s="4"/>
      <c r="Q28" s="4"/>
      <c r="R28" s="4"/>
      <c r="S28" s="26"/>
      <c r="T28" s="26"/>
      <c r="U28" s="26"/>
      <c r="V28" s="26"/>
      <c r="W28" s="26"/>
      <c r="X28" s="26"/>
      <c r="Y28" s="26"/>
      <c r="Z28" s="26"/>
      <c r="AA28" s="26"/>
      <c r="AB28" s="26"/>
    </row>
    <row r="29" spans="1:28" ht="21" customHeight="1" x14ac:dyDescent="0.2">
      <c r="A29" s="11"/>
      <c r="B29" s="11"/>
      <c r="C29" s="11"/>
      <c r="D29" s="11"/>
      <c r="E29" s="11"/>
      <c r="F29" s="11"/>
      <c r="G29" s="11"/>
      <c r="H29" s="11"/>
      <c r="I29" s="11"/>
      <c r="J29" s="12"/>
      <c r="K29" s="4"/>
      <c r="L29" s="4"/>
      <c r="M29" s="4"/>
      <c r="N29" s="4"/>
      <c r="O29" s="4"/>
      <c r="P29" s="4"/>
      <c r="Q29" s="4"/>
      <c r="R29" s="4"/>
      <c r="S29" s="4"/>
      <c r="T29" s="4"/>
      <c r="U29" s="4"/>
      <c r="V29" s="4"/>
      <c r="W29" s="4"/>
      <c r="X29" s="4"/>
      <c r="Y29" s="4"/>
      <c r="Z29" s="4"/>
      <c r="AA29" s="4"/>
      <c r="AB29" s="4"/>
    </row>
    <row r="30" spans="1:28" ht="13.15" customHeight="1" x14ac:dyDescent="0.2">
      <c r="A30" s="11"/>
      <c r="B30" s="384" t="s">
        <v>0</v>
      </c>
      <c r="C30" s="384"/>
      <c r="D30" s="385"/>
      <c r="E30" s="11"/>
      <c r="F30" s="11"/>
      <c r="G30" s="388" t="s">
        <v>1</v>
      </c>
      <c r="H30" s="388"/>
      <c r="I30" s="389"/>
      <c r="J30" s="12"/>
      <c r="K30" s="4"/>
      <c r="L30" s="4"/>
      <c r="M30" s="4"/>
      <c r="N30" s="4"/>
      <c r="O30" s="4"/>
      <c r="P30" s="4"/>
      <c r="Q30" s="4"/>
      <c r="R30" s="4"/>
      <c r="S30" s="4"/>
      <c r="T30" s="4"/>
      <c r="U30" s="4"/>
      <c r="V30" s="4"/>
      <c r="W30" s="4"/>
      <c r="X30" s="4"/>
      <c r="Y30" s="4"/>
      <c r="Z30" s="4"/>
      <c r="AA30" s="4"/>
      <c r="AB30" s="4"/>
    </row>
    <row r="31" spans="1:28" ht="13.15" customHeight="1" thickBot="1" x14ac:dyDescent="0.25">
      <c r="A31" s="11"/>
      <c r="B31" s="386"/>
      <c r="C31" s="386"/>
      <c r="D31" s="387"/>
      <c r="E31" s="11"/>
      <c r="F31" s="11"/>
      <c r="G31" s="390"/>
      <c r="H31" s="390"/>
      <c r="I31" s="391"/>
      <c r="J31" s="12"/>
      <c r="K31" s="4"/>
      <c r="L31" s="4"/>
      <c r="M31" s="13"/>
      <c r="N31" s="4"/>
      <c r="O31" s="4"/>
      <c r="P31" s="13"/>
      <c r="Q31" s="4"/>
      <c r="R31" s="4"/>
      <c r="S31" s="4"/>
      <c r="T31" s="4"/>
      <c r="U31" s="4"/>
      <c r="V31" s="4"/>
      <c r="W31" s="4"/>
      <c r="X31" s="4"/>
      <c r="Y31" s="4"/>
      <c r="Z31" s="4"/>
      <c r="AA31" s="4"/>
      <c r="AB31" s="4"/>
    </row>
    <row r="32" spans="1:28" ht="13.5" thickTop="1" x14ac:dyDescent="0.2">
      <c r="A32" s="11"/>
      <c r="B32" s="11"/>
      <c r="C32" s="11"/>
      <c r="D32" s="12"/>
      <c r="E32" s="12"/>
      <c r="F32" s="12"/>
      <c r="G32" s="12"/>
      <c r="H32" s="12"/>
      <c r="I32" s="12"/>
      <c r="J32" s="12"/>
      <c r="K32" s="4"/>
      <c r="L32" s="14"/>
      <c r="M32" s="15"/>
      <c r="N32" s="4"/>
      <c r="O32" s="14"/>
      <c r="P32" s="15"/>
      <c r="Q32" s="4"/>
      <c r="R32" s="14"/>
      <c r="S32" s="4"/>
      <c r="T32" s="4"/>
      <c r="U32" s="4"/>
      <c r="V32" s="4"/>
      <c r="W32" s="4"/>
      <c r="X32" s="4"/>
      <c r="Y32" s="4"/>
      <c r="Z32" s="4"/>
      <c r="AA32" s="4"/>
      <c r="AB32" s="4"/>
    </row>
    <row r="33" spans="1:28" ht="13.5" customHeight="1" x14ac:dyDescent="0.2">
      <c r="A33" s="11"/>
      <c r="B33" s="27"/>
      <c r="C33" s="11"/>
      <c r="D33" s="12"/>
      <c r="E33" s="12"/>
      <c r="F33" s="12"/>
      <c r="G33" s="12"/>
      <c r="H33" s="12"/>
      <c r="I33" s="12"/>
      <c r="J33" s="12"/>
      <c r="K33" s="4"/>
      <c r="L33" s="14"/>
      <c r="M33" s="16"/>
      <c r="N33" s="4"/>
      <c r="O33" s="14"/>
      <c r="P33" s="16"/>
      <c r="Q33" s="4"/>
      <c r="R33" s="14"/>
      <c r="S33" s="4"/>
      <c r="T33" s="4"/>
      <c r="U33" s="4"/>
      <c r="V33" s="4"/>
      <c r="W33" s="4"/>
      <c r="X33" s="4"/>
      <c r="Y33" s="4"/>
      <c r="Z33" s="4"/>
      <c r="AA33" s="4"/>
      <c r="AB33" s="4"/>
    </row>
    <row r="34" spans="1:28" s="213" customFormat="1" ht="18" customHeight="1" x14ac:dyDescent="0.25">
      <c r="A34" s="207"/>
      <c r="B34" s="401" t="s">
        <v>2</v>
      </c>
      <c r="C34" s="401"/>
      <c r="D34" s="401" t="s">
        <v>81</v>
      </c>
      <c r="E34" s="401"/>
      <c r="F34" s="401"/>
      <c r="G34" s="401"/>
      <c r="H34" s="401"/>
      <c r="I34" s="402"/>
      <c r="J34" s="208"/>
      <c r="K34" s="209"/>
      <c r="L34" s="210"/>
      <c r="M34" s="211"/>
      <c r="N34" s="209"/>
      <c r="O34" s="210"/>
      <c r="P34" s="211"/>
      <c r="Q34" s="209"/>
      <c r="R34" s="210"/>
      <c r="S34" s="212"/>
      <c r="T34" s="212"/>
      <c r="U34" s="212"/>
      <c r="V34" s="212"/>
      <c r="W34" s="212"/>
      <c r="X34" s="212"/>
      <c r="Y34" s="212"/>
      <c r="Z34" s="212"/>
      <c r="AA34" s="212"/>
      <c r="AB34" s="212"/>
    </row>
    <row r="35" spans="1:28" s="29" customFormat="1" ht="34.5" customHeight="1" x14ac:dyDescent="0.2">
      <c r="A35" s="30"/>
      <c r="B35" s="403" t="s">
        <v>3</v>
      </c>
      <c r="C35" s="403"/>
      <c r="D35" s="404" t="s">
        <v>73</v>
      </c>
      <c r="E35" s="404"/>
      <c r="F35" s="404"/>
      <c r="G35" s="404"/>
      <c r="H35" s="404"/>
      <c r="I35" s="405"/>
      <c r="J35" s="31"/>
      <c r="K35" s="4"/>
      <c r="L35" s="4"/>
      <c r="M35" s="4"/>
      <c r="N35" s="4"/>
      <c r="O35" s="4"/>
      <c r="P35" s="4"/>
      <c r="Q35" s="4"/>
      <c r="R35" s="4"/>
      <c r="S35" s="28"/>
      <c r="T35" s="28"/>
      <c r="U35" s="28"/>
      <c r="V35" s="28"/>
      <c r="W35" s="28"/>
      <c r="X35" s="28"/>
      <c r="Y35" s="28"/>
      <c r="Z35" s="28"/>
      <c r="AA35" s="28"/>
      <c r="AB35" s="28"/>
    </row>
    <row r="36" spans="1:28" ht="9.75" customHeight="1" x14ac:dyDescent="0.2">
      <c r="A36" s="11"/>
      <c r="B36" s="32"/>
      <c r="C36" s="32"/>
      <c r="D36" s="406"/>
      <c r="E36" s="406"/>
      <c r="F36" s="406"/>
      <c r="G36" s="406"/>
      <c r="H36" s="214"/>
      <c r="I36" s="214"/>
      <c r="J36" s="12"/>
      <c r="K36" s="4"/>
      <c r="L36" s="4"/>
      <c r="M36" s="4"/>
      <c r="N36" s="4"/>
      <c r="O36" s="4"/>
      <c r="P36" s="4"/>
      <c r="Q36" s="4"/>
      <c r="R36" s="4"/>
      <c r="S36" s="4"/>
      <c r="T36" s="4"/>
      <c r="U36" s="4"/>
      <c r="V36" s="4"/>
      <c r="W36" s="4"/>
      <c r="X36" s="4"/>
      <c r="Y36" s="4"/>
      <c r="Z36" s="4"/>
      <c r="AA36" s="4"/>
      <c r="AB36" s="4"/>
    </row>
    <row r="37" spans="1:28" x14ac:dyDescent="0.2">
      <c r="A37" s="11"/>
      <c r="B37" s="401"/>
      <c r="C37" s="401"/>
      <c r="D37" s="401" t="s">
        <v>127</v>
      </c>
      <c r="E37" s="401"/>
      <c r="F37" s="401"/>
      <c r="G37" s="401"/>
      <c r="H37" s="401"/>
      <c r="I37" s="402"/>
      <c r="J37" s="12"/>
      <c r="K37" s="4"/>
      <c r="L37" s="4"/>
      <c r="M37" s="4"/>
      <c r="N37" s="4"/>
      <c r="O37" s="4"/>
      <c r="P37" s="4"/>
      <c r="Q37" s="4"/>
      <c r="R37" s="4"/>
      <c r="S37" s="4"/>
      <c r="T37" s="4"/>
      <c r="U37" s="4"/>
      <c r="V37" s="4"/>
      <c r="W37" s="4"/>
      <c r="X37" s="4"/>
      <c r="Y37" s="4"/>
      <c r="Z37" s="4"/>
      <c r="AA37" s="4"/>
      <c r="AB37" s="4"/>
    </row>
    <row r="38" spans="1:28" ht="30.75" customHeight="1" x14ac:dyDescent="0.2">
      <c r="A38" s="11"/>
      <c r="B38" s="403" t="s">
        <v>3</v>
      </c>
      <c r="C38" s="403"/>
      <c r="D38" s="404" t="s">
        <v>128</v>
      </c>
      <c r="E38" s="404"/>
      <c r="F38" s="404"/>
      <c r="G38" s="404"/>
      <c r="H38" s="404"/>
      <c r="I38" s="405"/>
      <c r="J38" s="12"/>
      <c r="K38" s="4"/>
      <c r="L38" s="4"/>
      <c r="M38" s="4"/>
      <c r="N38" s="4"/>
      <c r="O38" s="4"/>
      <c r="P38" s="4"/>
      <c r="Q38" s="4"/>
      <c r="R38" s="4"/>
      <c r="S38" s="4"/>
      <c r="T38" s="4"/>
      <c r="U38" s="4"/>
      <c r="V38" s="4"/>
      <c r="W38" s="4"/>
      <c r="X38" s="4"/>
      <c r="Y38" s="4"/>
      <c r="Z38" s="4"/>
      <c r="AA38" s="4"/>
      <c r="AB38" s="4"/>
    </row>
    <row r="39" spans="1:28" x14ac:dyDescent="0.2">
      <c r="A39" s="33"/>
      <c r="B39" s="33"/>
      <c r="C39" s="33"/>
      <c r="D39" s="33"/>
      <c r="E39" s="33"/>
      <c r="F39" s="33"/>
      <c r="G39" s="33"/>
      <c r="H39" s="33"/>
      <c r="I39" s="33"/>
      <c r="J39" s="34"/>
      <c r="K39" s="4"/>
      <c r="L39" s="4"/>
      <c r="M39" s="4"/>
      <c r="N39" s="4"/>
      <c r="O39" s="4"/>
      <c r="P39" s="4"/>
      <c r="Q39" s="4"/>
      <c r="R39" s="4"/>
      <c r="S39" s="4"/>
      <c r="T39" s="4"/>
      <c r="U39" s="4"/>
      <c r="V39" s="4"/>
      <c r="W39" s="4"/>
      <c r="X39" s="4"/>
      <c r="Y39" s="4"/>
      <c r="Z39" s="4"/>
      <c r="AA39" s="4"/>
      <c r="AB39" s="4"/>
    </row>
    <row r="40" spans="1:28" x14ac:dyDescent="0.2">
      <c r="A40" s="33"/>
      <c r="B40" s="33"/>
      <c r="C40" s="33"/>
      <c r="D40" s="33"/>
      <c r="E40" s="33"/>
      <c r="F40" s="33"/>
      <c r="G40" s="33"/>
      <c r="H40" s="33"/>
      <c r="I40" s="33"/>
      <c r="J40" s="34"/>
      <c r="K40" s="4"/>
      <c r="L40" s="4"/>
      <c r="M40" s="4"/>
      <c r="N40" s="4"/>
      <c r="O40" s="4"/>
      <c r="P40" s="4"/>
      <c r="Q40" s="4"/>
      <c r="R40" s="4"/>
      <c r="S40" s="4"/>
      <c r="T40" s="4"/>
      <c r="U40" s="4"/>
      <c r="V40" s="4"/>
      <c r="W40" s="4"/>
      <c r="X40" s="4"/>
      <c r="Y40" s="4"/>
      <c r="Z40" s="4"/>
      <c r="AA40" s="4"/>
      <c r="AB40" s="4"/>
    </row>
    <row r="41" spans="1:28" x14ac:dyDescent="0.2">
      <c r="A41" s="33"/>
      <c r="B41" s="33"/>
      <c r="C41" s="33"/>
      <c r="D41" s="33"/>
      <c r="E41" s="33"/>
      <c r="F41" s="33"/>
      <c r="G41" s="33"/>
      <c r="H41" s="33"/>
      <c r="I41" s="33"/>
      <c r="J41" s="34"/>
      <c r="K41" s="4"/>
      <c r="L41" s="4"/>
      <c r="M41" s="4"/>
      <c r="N41" s="4"/>
      <c r="O41" s="4"/>
      <c r="P41" s="4"/>
      <c r="Q41" s="4"/>
      <c r="R41" s="4"/>
      <c r="S41" s="4"/>
      <c r="T41" s="4"/>
      <c r="U41" s="4"/>
      <c r="V41" s="4"/>
      <c r="W41" s="4"/>
      <c r="X41" s="4"/>
      <c r="Y41" s="4"/>
      <c r="Z41" s="4"/>
      <c r="AA41" s="4"/>
      <c r="AB41" s="4"/>
    </row>
    <row r="42" spans="1:28" x14ac:dyDescent="0.2">
      <c r="A42" s="33"/>
      <c r="B42" s="33"/>
      <c r="C42" s="33"/>
      <c r="D42" s="33"/>
      <c r="E42" s="33"/>
      <c r="F42" s="33"/>
      <c r="G42" s="33"/>
      <c r="H42" s="33"/>
      <c r="I42" s="33"/>
      <c r="J42" s="34"/>
      <c r="K42" s="4"/>
      <c r="L42" s="4"/>
      <c r="M42" s="4"/>
      <c r="N42" s="4"/>
      <c r="O42" s="4"/>
      <c r="P42" s="4"/>
      <c r="Q42" s="4"/>
      <c r="R42" s="4"/>
      <c r="S42" s="4"/>
      <c r="T42" s="4"/>
      <c r="U42" s="4"/>
      <c r="V42" s="4"/>
      <c r="W42" s="4"/>
      <c r="X42" s="4"/>
      <c r="Y42" s="4"/>
      <c r="Z42" s="4"/>
      <c r="AA42" s="4"/>
      <c r="AB42" s="4"/>
    </row>
    <row r="43" spans="1:28" x14ac:dyDescent="0.2">
      <c r="A43" s="33"/>
      <c r="B43" s="33"/>
      <c r="C43" s="33"/>
      <c r="D43" s="33"/>
      <c r="E43" s="33"/>
      <c r="F43" s="33"/>
      <c r="G43" s="33"/>
      <c r="H43" s="33"/>
      <c r="I43" s="33"/>
      <c r="J43" s="34"/>
      <c r="K43" s="4"/>
      <c r="L43" s="4"/>
      <c r="M43" s="4"/>
      <c r="N43" s="4"/>
      <c r="O43" s="4"/>
      <c r="P43" s="4"/>
      <c r="Q43" s="4"/>
      <c r="R43" s="4"/>
      <c r="S43" s="4"/>
      <c r="T43" s="4"/>
      <c r="U43" s="4"/>
      <c r="V43" s="4"/>
      <c r="W43" s="4"/>
      <c r="X43" s="4"/>
      <c r="Y43" s="4"/>
      <c r="Z43" s="4"/>
      <c r="AA43" s="4"/>
      <c r="AB43" s="4"/>
    </row>
    <row r="44" spans="1:28" x14ac:dyDescent="0.2">
      <c r="A44" s="33"/>
      <c r="B44" s="33"/>
      <c r="C44" s="33"/>
      <c r="D44" s="33"/>
      <c r="E44" s="33"/>
      <c r="F44" s="33"/>
      <c r="G44" s="33"/>
      <c r="H44" s="33"/>
      <c r="I44" s="33"/>
      <c r="J44" s="34"/>
      <c r="K44" s="4"/>
      <c r="L44" s="4"/>
      <c r="M44" s="4"/>
      <c r="N44" s="4"/>
      <c r="O44" s="4"/>
      <c r="P44" s="4"/>
      <c r="Q44" s="4"/>
      <c r="R44" s="4"/>
      <c r="S44" s="4"/>
      <c r="T44" s="4"/>
      <c r="U44" s="4"/>
      <c r="V44" s="4"/>
      <c r="W44" s="4"/>
      <c r="X44" s="4"/>
      <c r="Y44" s="4"/>
      <c r="Z44" s="4"/>
      <c r="AA44" s="4"/>
      <c r="AB44" s="4"/>
    </row>
    <row r="45" spans="1:28" x14ac:dyDescent="0.2">
      <c r="A45" s="33"/>
      <c r="B45" s="33"/>
      <c r="C45" s="33"/>
      <c r="D45" s="33"/>
      <c r="E45" s="33"/>
      <c r="F45" s="33"/>
      <c r="G45" s="33"/>
      <c r="H45" s="33"/>
      <c r="I45" s="33"/>
      <c r="J45" s="34"/>
      <c r="K45" s="4"/>
      <c r="L45" s="4"/>
      <c r="M45" s="4"/>
      <c r="N45" s="4"/>
      <c r="O45" s="4"/>
      <c r="P45" s="4"/>
      <c r="Q45" s="4"/>
      <c r="R45" s="4"/>
      <c r="S45" s="4"/>
      <c r="T45" s="4"/>
      <c r="U45" s="4"/>
      <c r="V45" s="4"/>
      <c r="W45" s="4"/>
      <c r="X45" s="4"/>
      <c r="Y45" s="4"/>
      <c r="Z45" s="4"/>
      <c r="AA45" s="4"/>
      <c r="AB45" s="4"/>
    </row>
    <row r="46" spans="1:28" x14ac:dyDescent="0.2">
      <c r="A46" s="33"/>
      <c r="B46" s="33"/>
      <c r="C46" s="33"/>
      <c r="D46" s="33"/>
      <c r="E46" s="33"/>
      <c r="F46" s="33"/>
      <c r="G46" s="33"/>
      <c r="H46" s="33"/>
      <c r="I46" s="33"/>
      <c r="J46" s="34"/>
      <c r="K46" s="4"/>
      <c r="L46" s="4"/>
      <c r="M46" s="4"/>
      <c r="N46" s="4"/>
      <c r="O46" s="4"/>
      <c r="P46" s="4"/>
      <c r="Q46" s="4"/>
      <c r="R46" s="4"/>
      <c r="S46" s="4"/>
      <c r="T46" s="4"/>
      <c r="U46" s="4"/>
      <c r="V46" s="4"/>
      <c r="W46" s="4"/>
      <c r="X46" s="4"/>
      <c r="Y46" s="4"/>
      <c r="Z46" s="4"/>
      <c r="AA46" s="4"/>
      <c r="AB46" s="4"/>
    </row>
    <row r="47" spans="1:28" x14ac:dyDescent="0.2">
      <c r="A47" s="33"/>
      <c r="B47" s="33"/>
      <c r="C47" s="33"/>
      <c r="D47" s="33"/>
      <c r="E47" s="33"/>
      <c r="F47" s="33"/>
      <c r="G47" s="33"/>
      <c r="H47" s="33"/>
      <c r="I47" s="33"/>
      <c r="J47" s="34"/>
      <c r="K47" s="4"/>
      <c r="L47" s="4"/>
      <c r="M47" s="4"/>
      <c r="N47" s="4"/>
      <c r="O47" s="4"/>
      <c r="P47" s="4"/>
      <c r="Q47" s="4"/>
      <c r="R47" s="4"/>
      <c r="S47" s="4"/>
      <c r="T47" s="4"/>
      <c r="U47" s="4"/>
      <c r="V47" s="4"/>
      <c r="W47" s="4"/>
      <c r="X47" s="4"/>
      <c r="Y47" s="4"/>
      <c r="Z47" s="4"/>
      <c r="AA47" s="4"/>
      <c r="AB47" s="4"/>
    </row>
    <row r="48" spans="1:28" x14ac:dyDescent="0.2">
      <c r="A48" s="33"/>
      <c r="B48" s="33"/>
      <c r="C48" s="33"/>
      <c r="D48" s="33"/>
      <c r="E48" s="33"/>
      <c r="F48" s="33"/>
      <c r="G48" s="33"/>
      <c r="H48" s="33"/>
      <c r="I48" s="33"/>
      <c r="J48" s="34"/>
      <c r="K48" s="4"/>
      <c r="L48" s="4"/>
      <c r="M48" s="4"/>
      <c r="N48" s="4"/>
      <c r="O48" s="4"/>
      <c r="P48" s="4"/>
      <c r="Q48" s="4"/>
      <c r="R48" s="4"/>
      <c r="S48" s="4"/>
      <c r="T48" s="4"/>
      <c r="U48" s="4"/>
      <c r="V48" s="4"/>
      <c r="W48" s="4"/>
      <c r="X48" s="4"/>
      <c r="Y48" s="4"/>
      <c r="Z48" s="4"/>
      <c r="AA48" s="4"/>
      <c r="AB48" s="4"/>
    </row>
    <row r="49" spans="1:28" x14ac:dyDescent="0.2">
      <c r="A49" s="33"/>
      <c r="B49" s="33"/>
      <c r="C49" s="33"/>
      <c r="D49" s="33"/>
      <c r="E49" s="33"/>
      <c r="F49" s="33"/>
      <c r="G49" s="33"/>
      <c r="H49" s="33"/>
      <c r="I49" s="33"/>
      <c r="J49" s="34"/>
      <c r="K49" s="4"/>
      <c r="L49" s="4"/>
      <c r="M49" s="4"/>
      <c r="N49" s="4"/>
      <c r="O49" s="4"/>
      <c r="P49" s="4"/>
      <c r="Q49" s="4"/>
      <c r="R49" s="4"/>
      <c r="S49" s="4"/>
      <c r="T49" s="4"/>
      <c r="U49" s="4"/>
      <c r="V49" s="4"/>
      <c r="W49" s="4"/>
      <c r="X49" s="4"/>
      <c r="Y49" s="4"/>
      <c r="Z49" s="4"/>
      <c r="AA49" s="4"/>
      <c r="AB49" s="4"/>
    </row>
    <row r="50" spans="1:28" x14ac:dyDescent="0.2">
      <c r="A50" s="33"/>
      <c r="B50" s="33"/>
      <c r="C50" s="33"/>
      <c r="D50" s="33"/>
      <c r="E50" s="33"/>
      <c r="F50" s="33"/>
      <c r="G50" s="33"/>
      <c r="H50" s="33"/>
      <c r="I50" s="33"/>
      <c r="J50" s="34"/>
      <c r="K50" s="4"/>
      <c r="L50" s="4"/>
      <c r="M50" s="4"/>
      <c r="N50" s="4"/>
      <c r="O50" s="4"/>
      <c r="P50" s="4"/>
      <c r="Q50" s="4"/>
      <c r="R50" s="4"/>
      <c r="S50" s="4"/>
      <c r="T50" s="4"/>
      <c r="U50" s="4"/>
      <c r="V50" s="4"/>
      <c r="W50" s="4"/>
      <c r="X50" s="4"/>
      <c r="Y50" s="4"/>
      <c r="Z50" s="4"/>
      <c r="AA50" s="4"/>
      <c r="AB50" s="4"/>
    </row>
    <row r="51" spans="1:28" x14ac:dyDescent="0.2">
      <c r="A51" s="33"/>
      <c r="B51" s="33"/>
      <c r="C51" s="33"/>
      <c r="D51" s="33"/>
      <c r="E51" s="33"/>
      <c r="F51" s="33"/>
      <c r="G51" s="33"/>
      <c r="H51" s="33"/>
      <c r="I51" s="33"/>
      <c r="J51" s="34"/>
      <c r="K51" s="4"/>
      <c r="L51" s="4"/>
      <c r="M51" s="4"/>
      <c r="N51" s="4"/>
      <c r="O51" s="4"/>
      <c r="P51" s="4"/>
      <c r="Q51" s="4"/>
      <c r="R51" s="4"/>
      <c r="S51" s="4"/>
      <c r="T51" s="4"/>
      <c r="U51" s="4"/>
      <c r="V51" s="4"/>
      <c r="W51" s="4"/>
      <c r="X51" s="4"/>
      <c r="Y51" s="4"/>
      <c r="Z51" s="4"/>
      <c r="AA51" s="4"/>
      <c r="AB51" s="4"/>
    </row>
    <row r="52" spans="1:28" x14ac:dyDescent="0.2">
      <c r="A52" s="33"/>
      <c r="B52" s="33"/>
      <c r="C52" s="33"/>
      <c r="D52" s="33"/>
      <c r="E52" s="33"/>
      <c r="F52" s="33"/>
      <c r="G52" s="33"/>
      <c r="H52" s="33"/>
      <c r="I52" s="33"/>
      <c r="J52" s="34"/>
      <c r="K52" s="4"/>
      <c r="L52" s="4"/>
      <c r="M52" s="4"/>
      <c r="N52" s="4"/>
      <c r="O52" s="4"/>
      <c r="P52" s="4"/>
      <c r="Q52" s="4"/>
      <c r="R52" s="4"/>
      <c r="S52" s="4"/>
      <c r="T52" s="4"/>
      <c r="U52" s="4"/>
      <c r="V52" s="4"/>
      <c r="W52" s="4"/>
      <c r="X52" s="4"/>
      <c r="Y52" s="4"/>
      <c r="Z52" s="4"/>
      <c r="AA52" s="4"/>
      <c r="AB52" s="4"/>
    </row>
    <row r="53" spans="1:28" x14ac:dyDescent="0.2">
      <c r="A53" s="33"/>
      <c r="B53" s="33"/>
      <c r="C53" s="33"/>
      <c r="D53" s="33"/>
      <c r="E53" s="33"/>
      <c r="F53" s="33"/>
      <c r="G53" s="33"/>
      <c r="H53" s="33"/>
      <c r="I53" s="33"/>
      <c r="J53" s="34"/>
      <c r="K53" s="4"/>
      <c r="L53" s="4"/>
      <c r="M53" s="4"/>
      <c r="N53" s="4"/>
      <c r="O53" s="4"/>
      <c r="P53" s="4"/>
      <c r="Q53" s="4"/>
      <c r="R53" s="4"/>
      <c r="S53" s="4"/>
      <c r="T53" s="4"/>
      <c r="U53" s="4"/>
      <c r="V53" s="4"/>
      <c r="W53" s="4"/>
      <c r="X53" s="4"/>
      <c r="Y53" s="4"/>
      <c r="Z53" s="4"/>
      <c r="AA53" s="4"/>
      <c r="AB53" s="4"/>
    </row>
    <row r="54" spans="1:28" x14ac:dyDescent="0.2">
      <c r="A54" s="33"/>
      <c r="B54" s="33"/>
      <c r="C54" s="33"/>
      <c r="D54" s="33"/>
      <c r="E54" s="33"/>
      <c r="F54" s="33"/>
      <c r="G54" s="33"/>
      <c r="H54" s="33"/>
      <c r="I54" s="33"/>
      <c r="J54" s="34"/>
      <c r="K54" s="4"/>
      <c r="L54" s="4"/>
      <c r="M54" s="4"/>
      <c r="N54" s="4"/>
      <c r="O54" s="4"/>
      <c r="P54" s="4"/>
      <c r="Q54" s="4"/>
      <c r="R54" s="4"/>
      <c r="S54" s="4"/>
      <c r="T54" s="4"/>
      <c r="U54" s="4"/>
      <c r="V54" s="4"/>
      <c r="W54" s="4"/>
      <c r="X54" s="4"/>
      <c r="Y54" s="4"/>
      <c r="Z54" s="4"/>
      <c r="AA54" s="4"/>
      <c r="AB54" s="4"/>
    </row>
    <row r="55" spans="1:28" x14ac:dyDescent="0.2">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row>
    <row r="56" spans="1:28" x14ac:dyDescent="0.2">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row>
    <row r="57" spans="1:28" x14ac:dyDescent="0.2">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row>
    <row r="58" spans="1:28" x14ac:dyDescent="0.2">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row>
    <row r="59" spans="1:28" x14ac:dyDescent="0.2">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row>
    <row r="60" spans="1:28" x14ac:dyDescent="0.2">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row>
    <row r="61" spans="1:28" x14ac:dyDescent="0.2">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row>
    <row r="62" spans="1:28" x14ac:dyDescent="0.2">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row>
    <row r="63" spans="1:28" x14ac:dyDescent="0.2">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row>
    <row r="64" spans="1:28" x14ac:dyDescent="0.2">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row>
    <row r="65" spans="1:28" x14ac:dyDescent="0.2">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row>
    <row r="66" spans="1:28" x14ac:dyDescent="0.2">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row>
    <row r="67" spans="1:28" x14ac:dyDescent="0.2">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row>
    <row r="68" spans="1:28" x14ac:dyDescent="0.2">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row>
    <row r="69" spans="1:28" x14ac:dyDescent="0.2">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1:28" x14ac:dyDescent="0.2">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row>
    <row r="71" spans="1:28" x14ac:dyDescent="0.2">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1:28" x14ac:dyDescent="0.2">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row>
    <row r="73" spans="1:28" x14ac:dyDescent="0.2">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row>
    <row r="74" spans="1:28" x14ac:dyDescent="0.2">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row>
    <row r="75" spans="1:28" x14ac:dyDescent="0.2">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row>
    <row r="76" spans="1:28" x14ac:dyDescent="0.2">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row>
    <row r="77" spans="1:28" x14ac:dyDescent="0.2">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row>
    <row r="78" spans="1:28" x14ac:dyDescent="0.2">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row>
    <row r="79" spans="1:28" x14ac:dyDescent="0.2">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row>
    <row r="80" spans="1:28" x14ac:dyDescent="0.2">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1:28" x14ac:dyDescent="0.2">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1:28" x14ac:dyDescent="0.2">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row>
    <row r="83" spans="1:28" x14ac:dyDescent="0.2">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row>
    <row r="84" spans="1:28" x14ac:dyDescent="0.2">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1:28" x14ac:dyDescent="0.2">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row>
    <row r="86" spans="1:28" x14ac:dyDescent="0.2">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row>
    <row r="87" spans="1:28" x14ac:dyDescent="0.2">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row>
    <row r="88" spans="1:28" x14ac:dyDescent="0.2">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row>
    <row r="89" spans="1:28" x14ac:dyDescent="0.2">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row>
    <row r="90" spans="1:28" x14ac:dyDescent="0.2">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row>
    <row r="91" spans="1:28" x14ac:dyDescent="0.2">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row>
    <row r="92" spans="1:28" x14ac:dyDescent="0.2">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row>
    <row r="93" spans="1:28" x14ac:dyDescent="0.2">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row>
    <row r="94" spans="1:28" x14ac:dyDescent="0.2">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row>
    <row r="95" spans="1:28" x14ac:dyDescent="0.2">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row>
    <row r="96" spans="1:28" x14ac:dyDescent="0.2">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row>
    <row r="97" spans="1:28" x14ac:dyDescent="0.2">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row>
    <row r="98" spans="1:28" x14ac:dyDescent="0.2">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row>
    <row r="99" spans="1:28" x14ac:dyDescent="0.2">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row>
    <row r="100" spans="1:28"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row>
    <row r="101" spans="1:28"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row>
    <row r="102" spans="1:28"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row>
    <row r="103" spans="1:28"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row>
    <row r="104" spans="1:28"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row>
    <row r="105" spans="1:28"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row>
    <row r="106" spans="1:28"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row>
    <row r="107" spans="1:28"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row>
    <row r="108" spans="1:28"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row>
    <row r="109" spans="1:28"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row>
    <row r="110" spans="1:28"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row>
    <row r="111" spans="1:28"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row>
    <row r="112" spans="1:28"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row>
    <row r="113" spans="1:28"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row>
    <row r="114" spans="1:28"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row>
    <row r="115" spans="1:28"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row>
    <row r="116" spans="1:28"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row>
    <row r="117" spans="1:28"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row>
    <row r="118" spans="1:28"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row>
    <row r="119" spans="1:28"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row>
    <row r="120" spans="1:28"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row>
    <row r="121" spans="1:28"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row>
    <row r="122" spans="1:28"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row>
    <row r="123" spans="1:28"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row>
    <row r="124" spans="1:28"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row>
    <row r="125" spans="1:28"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row>
    <row r="126" spans="1:28"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row>
    <row r="127" spans="1:28"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row>
    <row r="128" spans="1:28"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row>
    <row r="129" spans="1:28"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row>
    <row r="130" spans="1:28"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row>
    <row r="131" spans="1:28"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row>
    <row r="132" spans="1:28"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row>
    <row r="133" spans="1:28"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row>
    <row r="134" spans="1:28"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row>
    <row r="135" spans="1:28"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row>
    <row r="136" spans="1:28" x14ac:dyDescent="0.2">
      <c r="K136" s="4"/>
      <c r="L136" s="4"/>
      <c r="M136" s="4"/>
      <c r="N136" s="4"/>
      <c r="O136" s="4"/>
      <c r="P136" s="4"/>
      <c r="Q136" s="4"/>
      <c r="R136" s="4"/>
      <c r="S136" s="4"/>
      <c r="T136" s="4"/>
      <c r="U136" s="4"/>
      <c r="V136" s="4"/>
      <c r="W136" s="4"/>
      <c r="X136" s="4"/>
      <c r="Y136" s="4"/>
      <c r="Z136" s="4"/>
      <c r="AA136" s="4"/>
      <c r="AB136" s="4"/>
    </row>
  </sheetData>
  <sheetProtection algorithmName="SHA-512" hashValue="+bLfq0jWk9qQxR/eUupDDxNvwkIa9hY8krJ07A88uDgxnoOTOEVKulYDmJDl2DI7KQa0IItyYwsc3pxWI73ijQ==" saltValue="rZt9plU7nXbKDWSDRXyGow==" spinCount="100000" sheet="1" objects="1" scenarios="1"/>
  <mergeCells count="16">
    <mergeCell ref="B37:C37"/>
    <mergeCell ref="D37:I37"/>
    <mergeCell ref="B38:C38"/>
    <mergeCell ref="D38:I38"/>
    <mergeCell ref="B34:C34"/>
    <mergeCell ref="D34:I34"/>
    <mergeCell ref="B35:C35"/>
    <mergeCell ref="D35:I35"/>
    <mergeCell ref="D36:G36"/>
    <mergeCell ref="B30:D31"/>
    <mergeCell ref="G30:I31"/>
    <mergeCell ref="B15:I15"/>
    <mergeCell ref="B16:I16"/>
    <mergeCell ref="C17:H17"/>
    <mergeCell ref="B20:I24"/>
    <mergeCell ref="B27:I27"/>
  </mergeCells>
  <hyperlinks>
    <hyperlink ref="G30:I31" location="Ergebnis!A1" tooltip="KLICK: Aufruf Kalkulationstabelle" display="Berechnung"/>
    <hyperlink ref="B30:D31" location="Hinweise!A1" tooltip="KLICK: Hinweise zur Eingabe und Berechnung" display="Hinweise"/>
  </hyperlinks>
  <pageMargins left="0.59055118110236227" right="0.51181102362204722" top="0.70866141732283472" bottom="0.98425196850393704" header="0.51181102362204722" footer="0.51181102362204722"/>
  <pageSetup paperSize="9"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pageSetUpPr fitToPage="1"/>
  </sheetPr>
  <dimension ref="B1:K39"/>
  <sheetViews>
    <sheetView showGridLines="0" showRowColHeaders="0" zoomScaleNormal="100" zoomScaleSheetLayoutView="100" workbookViewId="0">
      <selection activeCell="F13" sqref="F13:J13"/>
    </sheetView>
  </sheetViews>
  <sheetFormatPr baseColWidth="10" defaultColWidth="8.88671875" defaultRowHeight="12.75" x14ac:dyDescent="0.2"/>
  <cols>
    <col min="1" max="1" width="1.109375" style="5" customWidth="1"/>
    <col min="2" max="2" width="8.33203125" style="5" customWidth="1"/>
    <col min="3" max="3" width="12" style="5" customWidth="1"/>
    <col min="4" max="4" width="33.33203125" style="35" customWidth="1"/>
    <col min="5" max="5" width="2.109375" style="35" customWidth="1"/>
    <col min="6" max="8" width="7.88671875" style="35" customWidth="1"/>
    <col min="9" max="9" width="14.33203125" style="35" customWidth="1"/>
    <col min="10" max="10" width="9.33203125" style="5" customWidth="1"/>
    <col min="11" max="11" width="1.88671875" style="5" customWidth="1"/>
    <col min="12" max="16384" width="8.88671875" style="5"/>
  </cols>
  <sheetData>
    <row r="1" spans="2:10" ht="6" customHeight="1" x14ac:dyDescent="0.2"/>
    <row r="2" spans="2:10" ht="23.25" customHeight="1" x14ac:dyDescent="0.3">
      <c r="B2" s="410" t="s">
        <v>4</v>
      </c>
      <c r="C2" s="411"/>
      <c r="D2" s="411"/>
      <c r="E2" s="36"/>
      <c r="F2" s="412" t="s">
        <v>5</v>
      </c>
      <c r="G2" s="413"/>
      <c r="H2" s="413"/>
      <c r="I2" s="413"/>
      <c r="J2" s="414"/>
    </row>
    <row r="3" spans="2:10" ht="7.5" customHeight="1" x14ac:dyDescent="0.25">
      <c r="D3" s="37"/>
      <c r="E3" s="37"/>
      <c r="F3" s="38"/>
      <c r="G3" s="38"/>
      <c r="H3" s="39"/>
      <c r="I3" s="39"/>
      <c r="J3" s="40"/>
    </row>
    <row r="4" spans="2:10" ht="20.100000000000001" customHeight="1" thickBot="1" x14ac:dyDescent="0.3">
      <c r="B4" s="415" t="s">
        <v>171</v>
      </c>
      <c r="C4" s="415"/>
      <c r="D4" s="415"/>
      <c r="F4" s="230" t="s">
        <v>6</v>
      </c>
      <c r="G4" s="231"/>
      <c r="H4" s="231"/>
      <c r="I4" s="231"/>
      <c r="J4" s="232"/>
    </row>
    <row r="5" spans="2:10" ht="20.100000000000001" customHeight="1" thickBot="1" x14ac:dyDescent="0.25">
      <c r="B5" s="415"/>
      <c r="C5" s="415"/>
      <c r="D5" s="415"/>
      <c r="F5" s="416" t="s">
        <v>86</v>
      </c>
      <c r="G5" s="417"/>
      <c r="H5" s="417"/>
      <c r="I5" s="417"/>
      <c r="J5" s="418"/>
    </row>
    <row r="6" spans="2:10" ht="20.100000000000001" customHeight="1" x14ac:dyDescent="0.2">
      <c r="B6" s="415"/>
      <c r="C6" s="415"/>
      <c r="D6" s="415"/>
      <c r="F6" s="5"/>
      <c r="G6" s="5"/>
      <c r="H6" s="5"/>
      <c r="I6" s="5"/>
    </row>
    <row r="7" spans="2:10" ht="20.100000000000001" customHeight="1" x14ac:dyDescent="0.2">
      <c r="B7" s="415"/>
      <c r="C7" s="415"/>
      <c r="D7" s="415"/>
      <c r="F7" s="5"/>
      <c r="G7" s="5"/>
      <c r="H7" s="5"/>
      <c r="I7" s="5"/>
    </row>
    <row r="8" spans="2:10" ht="20.100000000000001" customHeight="1" x14ac:dyDescent="0.2">
      <c r="B8" s="415"/>
      <c r="C8" s="415"/>
      <c r="D8" s="415"/>
      <c r="F8" s="5"/>
      <c r="G8" s="5"/>
      <c r="H8" s="5"/>
      <c r="I8" s="5"/>
    </row>
    <row r="9" spans="2:10" ht="20.100000000000001" customHeight="1" x14ac:dyDescent="0.2">
      <c r="B9" s="415"/>
      <c r="C9" s="415"/>
      <c r="D9" s="415"/>
      <c r="F9" s="5"/>
      <c r="G9" s="5"/>
      <c r="H9" s="5"/>
      <c r="I9" s="5"/>
    </row>
    <row r="10" spans="2:10" ht="20.100000000000001" customHeight="1" x14ac:dyDescent="0.2">
      <c r="B10" s="415"/>
      <c r="C10" s="415"/>
      <c r="D10" s="415"/>
      <c r="F10" s="5"/>
      <c r="G10" s="5"/>
      <c r="H10" s="5"/>
      <c r="I10" s="5"/>
    </row>
    <row r="11" spans="2:10" ht="20.100000000000001" customHeight="1" x14ac:dyDescent="0.2">
      <c r="B11" s="415"/>
      <c r="C11" s="415"/>
      <c r="D11" s="415"/>
      <c r="F11" s="5"/>
      <c r="G11" s="5"/>
      <c r="H11" s="5"/>
      <c r="I11" s="5"/>
    </row>
    <row r="12" spans="2:10" ht="24" customHeight="1" x14ac:dyDescent="0.2">
      <c r="B12" s="415"/>
      <c r="C12" s="415"/>
      <c r="D12" s="415"/>
      <c r="F12" s="41"/>
      <c r="G12" s="42"/>
      <c r="H12" s="42"/>
      <c r="I12" s="42"/>
      <c r="J12" s="42"/>
    </row>
    <row r="13" spans="2:10" ht="18.75" customHeight="1" thickBot="1" x14ac:dyDescent="0.3">
      <c r="B13" s="415"/>
      <c r="C13" s="415"/>
      <c r="D13" s="415"/>
      <c r="F13" s="419" t="s">
        <v>7</v>
      </c>
      <c r="G13" s="420"/>
      <c r="H13" s="420"/>
      <c r="I13" s="420"/>
      <c r="J13" s="421"/>
    </row>
    <row r="14" spans="2:10" ht="59.25" customHeight="1" thickTop="1" x14ac:dyDescent="0.2">
      <c r="B14" s="415"/>
      <c r="C14" s="415"/>
      <c r="D14" s="415"/>
      <c r="F14" s="5"/>
      <c r="G14" s="5"/>
      <c r="H14" s="5"/>
      <c r="I14" s="5"/>
    </row>
    <row r="15" spans="2:10" ht="27" customHeight="1" x14ac:dyDescent="0.25">
      <c r="B15" s="422" t="s">
        <v>8</v>
      </c>
      <c r="C15" s="422"/>
      <c r="D15" s="422"/>
      <c r="E15" s="423"/>
      <c r="F15" s="423"/>
      <c r="G15" s="423"/>
      <c r="H15" s="423"/>
      <c r="I15" s="423"/>
      <c r="J15" s="423"/>
    </row>
    <row r="16" spans="2:10" ht="6.75" customHeight="1" x14ac:dyDescent="0.2">
      <c r="B16" s="43"/>
      <c r="C16" s="43"/>
      <c r="D16" s="43"/>
      <c r="E16" s="44"/>
      <c r="F16" s="44"/>
      <c r="G16" s="44"/>
      <c r="H16" s="44"/>
      <c r="I16" s="44"/>
      <c r="J16" s="45"/>
    </row>
    <row r="17" spans="2:11" s="56" customFormat="1" ht="18.75" customHeight="1" x14ac:dyDescent="0.2">
      <c r="B17" s="46" t="s">
        <v>56</v>
      </c>
      <c r="C17" s="46" t="s">
        <v>9</v>
      </c>
      <c r="D17" s="424" t="s">
        <v>10</v>
      </c>
      <c r="E17" s="425"/>
      <c r="F17" s="425"/>
      <c r="G17" s="425"/>
      <c r="H17" s="425"/>
      <c r="I17" s="426"/>
      <c r="J17" s="46" t="s">
        <v>75</v>
      </c>
    </row>
    <row r="18" spans="2:11" s="56" customFormat="1" ht="18.75" customHeight="1" x14ac:dyDescent="0.2">
      <c r="B18" s="226" t="s">
        <v>11</v>
      </c>
      <c r="C18" s="185" t="s">
        <v>32</v>
      </c>
      <c r="D18" s="407" t="s">
        <v>12</v>
      </c>
      <c r="E18" s="408"/>
      <c r="F18" s="408"/>
      <c r="G18" s="408"/>
      <c r="H18" s="408"/>
      <c r="I18" s="409"/>
      <c r="J18" s="183">
        <v>9007</v>
      </c>
    </row>
    <row r="19" spans="2:11" s="56" customFormat="1" ht="18.75" hidden="1" customHeight="1" x14ac:dyDescent="0.2">
      <c r="B19" s="226" t="s">
        <v>13</v>
      </c>
      <c r="C19" s="185" t="s">
        <v>74</v>
      </c>
      <c r="D19" s="407" t="s">
        <v>14</v>
      </c>
      <c r="E19" s="408"/>
      <c r="F19" s="408"/>
      <c r="G19" s="408"/>
      <c r="H19" s="408"/>
      <c r="I19" s="409"/>
      <c r="J19" s="184">
        <v>9238</v>
      </c>
    </row>
    <row r="20" spans="2:11" s="56" customFormat="1" ht="18.75" customHeight="1" x14ac:dyDescent="0.2">
      <c r="B20" s="226" t="s">
        <v>13</v>
      </c>
      <c r="C20" s="185" t="s">
        <v>32</v>
      </c>
      <c r="D20" s="407" t="s">
        <v>76</v>
      </c>
      <c r="E20" s="408"/>
      <c r="F20" s="408"/>
      <c r="G20" s="408"/>
      <c r="H20" s="408"/>
      <c r="I20" s="409"/>
      <c r="J20" s="184">
        <v>9238</v>
      </c>
    </row>
    <row r="21" spans="2:11" s="56" customFormat="1" ht="18.75" customHeight="1" x14ac:dyDescent="0.2">
      <c r="B21" s="226" t="s">
        <v>15</v>
      </c>
      <c r="C21" s="185" t="s">
        <v>16</v>
      </c>
      <c r="D21" s="407" t="s">
        <v>17</v>
      </c>
      <c r="E21" s="408"/>
      <c r="F21" s="408"/>
      <c r="G21" s="408"/>
      <c r="H21" s="408"/>
      <c r="I21" s="409"/>
      <c r="J21" s="183">
        <v>9270</v>
      </c>
    </row>
    <row r="22" spans="2:11" s="56" customFormat="1" ht="18.75" customHeight="1" x14ac:dyDescent="0.2">
      <c r="B22" s="226" t="s">
        <v>18</v>
      </c>
      <c r="C22" s="185" t="s">
        <v>16</v>
      </c>
      <c r="D22" s="407" t="s">
        <v>19</v>
      </c>
      <c r="E22" s="408"/>
      <c r="F22" s="408"/>
      <c r="G22" s="408"/>
      <c r="H22" s="408"/>
      <c r="I22" s="409"/>
      <c r="J22" s="183">
        <v>9120</v>
      </c>
    </row>
    <row r="23" spans="2:11" s="56" customFormat="1" ht="18.75" customHeight="1" x14ac:dyDescent="0.2">
      <c r="B23" s="226" t="s">
        <v>20</v>
      </c>
      <c r="C23" s="185" t="s">
        <v>16</v>
      </c>
      <c r="D23" s="407" t="s">
        <v>21</v>
      </c>
      <c r="E23" s="408"/>
      <c r="F23" s="408"/>
      <c r="G23" s="408"/>
      <c r="H23" s="408"/>
      <c r="I23" s="409"/>
      <c r="J23" s="183">
        <v>9242</v>
      </c>
    </row>
    <row r="24" spans="2:11" ht="4.5" customHeight="1" x14ac:dyDescent="0.2">
      <c r="B24" s="178"/>
      <c r="C24" s="179"/>
      <c r="D24" s="179"/>
      <c r="E24" s="180"/>
      <c r="F24" s="180"/>
      <c r="G24" s="180"/>
      <c r="H24" s="180"/>
      <c r="I24" s="180"/>
      <c r="J24" s="181"/>
    </row>
    <row r="25" spans="2:11" ht="15.75" customHeight="1" x14ac:dyDescent="0.2">
      <c r="B25" s="225" t="s">
        <v>106</v>
      </c>
      <c r="C25" s="179"/>
      <c r="D25" s="179"/>
      <c r="E25" s="180"/>
      <c r="F25" s="180"/>
      <c r="G25" s="180"/>
      <c r="H25" s="180"/>
      <c r="I25" s="180"/>
      <c r="J25" s="181"/>
    </row>
    <row r="26" spans="2:11" ht="10.5" customHeight="1" x14ac:dyDescent="0.2">
      <c r="B26" s="182"/>
      <c r="C26" s="179"/>
      <c r="D26" s="179"/>
      <c r="E26" s="180"/>
      <c r="F26" s="180"/>
      <c r="G26" s="180"/>
      <c r="H26" s="180"/>
      <c r="I26" s="180"/>
      <c r="J26" s="181"/>
    </row>
    <row r="27" spans="2:11" ht="10.5" customHeight="1" x14ac:dyDescent="0.2">
      <c r="B27" s="47"/>
      <c r="C27" s="48"/>
      <c r="D27" s="48"/>
      <c r="E27" s="49"/>
      <c r="F27" s="49"/>
      <c r="G27" s="49"/>
      <c r="H27" s="49"/>
      <c r="I27" s="49"/>
      <c r="J27" s="49"/>
    </row>
    <row r="28" spans="2:11" s="50" customFormat="1" ht="225" customHeight="1" x14ac:dyDescent="0.2">
      <c r="B28" s="438" t="s">
        <v>126</v>
      </c>
      <c r="C28" s="438"/>
      <c r="D28" s="438"/>
      <c r="E28" s="438"/>
      <c r="F28" s="438"/>
      <c r="G28" s="438"/>
      <c r="H28" s="438"/>
      <c r="I28" s="438"/>
      <c r="J28" s="438"/>
      <c r="K28" s="438"/>
    </row>
    <row r="29" spans="2:11" s="50" customFormat="1" ht="27.75" customHeight="1" x14ac:dyDescent="0.2">
      <c r="B29" s="215"/>
      <c r="C29" s="216"/>
      <c r="D29" s="216"/>
      <c r="E29" s="216"/>
      <c r="F29" s="216"/>
      <c r="G29" s="216"/>
      <c r="H29" s="216"/>
      <c r="I29" s="216"/>
      <c r="J29" s="217"/>
      <c r="K29" s="218"/>
    </row>
    <row r="30" spans="2:11" ht="24" customHeight="1" x14ac:dyDescent="0.25">
      <c r="B30" s="436" t="s">
        <v>111</v>
      </c>
      <c r="C30" s="437"/>
      <c r="D30" s="437"/>
      <c r="E30" s="437"/>
      <c r="F30" s="437"/>
      <c r="G30" s="437"/>
      <c r="H30" s="437"/>
      <c r="I30" s="437"/>
      <c r="J30" s="437"/>
    </row>
    <row r="31" spans="2:11" ht="22.5" customHeight="1" x14ac:dyDescent="0.2">
      <c r="C31" s="427" t="s">
        <v>22</v>
      </c>
      <c r="D31" s="428"/>
      <c r="E31" s="428"/>
      <c r="F31" s="428"/>
      <c r="G31" s="428"/>
      <c r="H31" s="428"/>
      <c r="I31" s="429"/>
      <c r="J31" s="45"/>
      <c r="K31" s="45"/>
    </row>
    <row r="32" spans="2:11" ht="6.75" customHeight="1" x14ac:dyDescent="0.2">
      <c r="B32" s="51"/>
      <c r="C32" s="52"/>
      <c r="D32" s="52"/>
      <c r="E32" s="52"/>
      <c r="F32" s="52"/>
      <c r="G32" s="52"/>
      <c r="H32" s="52"/>
      <c r="I32" s="52"/>
      <c r="J32" s="45"/>
      <c r="K32" s="45"/>
    </row>
    <row r="33" spans="2:11" ht="24.75" customHeight="1" x14ac:dyDescent="0.2">
      <c r="C33" s="430" t="s">
        <v>23</v>
      </c>
      <c r="D33" s="428"/>
      <c r="E33" s="428"/>
      <c r="F33" s="428"/>
      <c r="G33" s="428"/>
      <c r="H33" s="428"/>
      <c r="I33" s="429"/>
      <c r="J33" s="45"/>
      <c r="K33" s="45"/>
    </row>
    <row r="34" spans="2:11" ht="6" customHeight="1" thickBot="1" x14ac:dyDescent="0.25">
      <c r="C34" s="53"/>
      <c r="D34" s="54"/>
      <c r="E34" s="54"/>
      <c r="F34" s="54"/>
      <c r="G34" s="54"/>
      <c r="H34" s="54"/>
      <c r="I34" s="54"/>
      <c r="J34" s="45"/>
      <c r="K34" s="45"/>
    </row>
    <row r="35" spans="2:11" ht="24.75" customHeight="1" thickBot="1" x14ac:dyDescent="0.25">
      <c r="C35" s="431" t="s">
        <v>24</v>
      </c>
      <c r="D35" s="432"/>
      <c r="E35" s="432"/>
      <c r="F35" s="432"/>
      <c r="G35" s="432"/>
      <c r="H35" s="432"/>
      <c r="I35" s="433"/>
    </row>
    <row r="36" spans="2:11" ht="6" customHeight="1" x14ac:dyDescent="0.2">
      <c r="D36" s="55"/>
      <c r="E36" s="55"/>
      <c r="F36" s="55"/>
      <c r="G36" s="55"/>
      <c r="H36" s="55"/>
      <c r="I36" s="55"/>
    </row>
    <row r="37" spans="2:11" ht="13.5" customHeight="1" x14ac:dyDescent="0.2">
      <c r="D37" s="55"/>
      <c r="E37" s="55"/>
      <c r="F37" s="55"/>
      <c r="G37" s="55"/>
      <c r="H37" s="55"/>
      <c r="I37" s="55"/>
    </row>
    <row r="38" spans="2:11" ht="17.25" customHeight="1" x14ac:dyDescent="0.2">
      <c r="B38" s="434"/>
      <c r="C38" s="435"/>
      <c r="D38" s="435"/>
      <c r="E38" s="435"/>
      <c r="F38" s="435"/>
      <c r="G38" s="435"/>
      <c r="H38" s="435"/>
      <c r="I38" s="435"/>
      <c r="J38" s="435"/>
    </row>
    <row r="39" spans="2:11" x14ac:dyDescent="0.2">
      <c r="B39" s="182" t="s">
        <v>77</v>
      </c>
      <c r="F39" s="55"/>
    </row>
  </sheetData>
  <sheetProtection algorithmName="SHA-512" hashValue="7j2qWBZtY9xt47swcrCbLzq1ow11sQh5u+tnCqurgbhdr6kWPnElF28TVrLhT+7fRcwxFXoVCwnSyc8Zq5GG5g==" saltValue="iiC7RPgrRK9WIoKHeXdNvA==" spinCount="100000" sheet="1" objects="1" scenarios="1"/>
  <mergeCells count="19">
    <mergeCell ref="C31:I31"/>
    <mergeCell ref="C33:I33"/>
    <mergeCell ref="C35:I35"/>
    <mergeCell ref="B38:J38"/>
    <mergeCell ref="D20:I20"/>
    <mergeCell ref="D21:I21"/>
    <mergeCell ref="D22:I22"/>
    <mergeCell ref="D23:I23"/>
    <mergeCell ref="B30:J30"/>
    <mergeCell ref="B28:K28"/>
    <mergeCell ref="D19:I19"/>
    <mergeCell ref="B2:D2"/>
    <mergeCell ref="F2:J2"/>
    <mergeCell ref="B4:D14"/>
    <mergeCell ref="F5:J5"/>
    <mergeCell ref="F13:J13"/>
    <mergeCell ref="B15:J15"/>
    <mergeCell ref="D17:I17"/>
    <mergeCell ref="D18:I18"/>
  </mergeCells>
  <hyperlinks>
    <hyperlink ref="F4" location="'1.Kriterium'!A1" display="1. Einkommen"/>
    <hyperlink ref="F4:J4" location="Ergebnis!A1" tooltip="zu den RATING - ERGEBNISSEN" display=" ► RATING - ERGEBNIS"/>
    <hyperlink ref="F13" location="'5.Kriterium'!A1" display="5. Ausschöpfung mittelfr. KDG"/>
    <hyperlink ref="F13:J13" location="Start!A1" tooltip="zurück zur STARTSEITE" display=" ► S T A R T S E I T E"/>
    <hyperlink ref="F5" location="Bewertrahmen!A1" display=" ► Bewertungsrahmen (des Ratings)"/>
  </hyperlinks>
  <pageMargins left="0.59055118110236227" right="0.51181102362204722" top="0.70866141732283472" bottom="0.98425196850393704" header="0.51181102362204722" footer="0.51181102362204722"/>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286"/>
  <sheetViews>
    <sheetView showGridLines="0" showRowColHeaders="0" topLeftCell="A7" zoomScale="90" zoomScaleNormal="90" zoomScaleSheetLayoutView="200" workbookViewId="0">
      <selection activeCell="C12" sqref="C12:F13"/>
    </sheetView>
  </sheetViews>
  <sheetFormatPr baseColWidth="10" defaultColWidth="8.88671875" defaultRowHeight="14.25" x14ac:dyDescent="0.2"/>
  <cols>
    <col min="1" max="1" width="2" style="242" customWidth="1"/>
    <col min="2" max="2" width="17.44140625" style="242" customWidth="1"/>
    <col min="3" max="3" width="11.5546875" style="242" customWidth="1"/>
    <col min="4" max="6" width="9.21875" style="242" customWidth="1"/>
    <col min="7" max="7" width="2.21875" style="242" customWidth="1"/>
    <col min="8" max="8" width="11.21875" style="242" customWidth="1"/>
    <col min="9" max="9" width="7.33203125" style="242" customWidth="1"/>
    <col min="10" max="10" width="5.21875" style="242" customWidth="1"/>
    <col min="11" max="11" width="6.21875" style="242" customWidth="1"/>
    <col min="12" max="12" width="8.5546875" style="242" customWidth="1"/>
    <col min="13" max="13" width="12" style="242" customWidth="1"/>
    <col min="14" max="14" width="2.33203125" style="242" customWidth="1"/>
    <col min="15" max="15" width="3.5546875" style="242" customWidth="1"/>
    <col min="16" max="17" width="8.88671875" style="242"/>
    <col min="18" max="18" width="2.21875" style="242" customWidth="1"/>
    <col min="19" max="19" width="8.88671875" style="242" hidden="1" customWidth="1"/>
    <col min="20" max="48" width="8.88671875" style="239"/>
    <col min="49" max="16384" width="8.88671875" style="242"/>
  </cols>
  <sheetData>
    <row r="1" spans="1:48" ht="13.5" customHeight="1" x14ac:dyDescent="0.2">
      <c r="A1" s="239"/>
      <c r="B1" s="240"/>
      <c r="C1" s="240"/>
      <c r="D1" s="240"/>
      <c r="E1" s="240"/>
      <c r="F1" s="240"/>
      <c r="G1" s="240"/>
      <c r="H1" s="240"/>
      <c r="I1" s="240"/>
      <c r="J1" s="240"/>
      <c r="K1" s="240"/>
      <c r="L1" s="240"/>
      <c r="M1" s="240"/>
      <c r="N1" s="239"/>
      <c r="O1" s="241"/>
      <c r="P1" s="241"/>
      <c r="Q1" s="241"/>
      <c r="R1" s="241"/>
      <c r="S1" s="241"/>
    </row>
    <row r="2" spans="1:48" ht="30" customHeight="1" x14ac:dyDescent="0.4">
      <c r="A2" s="239"/>
      <c r="B2" s="478" t="s">
        <v>84</v>
      </c>
      <c r="C2" s="479"/>
      <c r="D2" s="479"/>
      <c r="E2" s="479"/>
      <c r="F2" s="479"/>
      <c r="G2" s="479"/>
      <c r="H2" s="479"/>
      <c r="I2" s="479"/>
      <c r="J2" s="479"/>
      <c r="K2" s="479"/>
      <c r="L2" s="479"/>
      <c r="M2" s="480"/>
      <c r="N2" s="243"/>
      <c r="O2" s="241"/>
      <c r="P2" s="241"/>
      <c r="Q2" s="241"/>
      <c r="R2" s="241"/>
      <c r="S2" s="241"/>
    </row>
    <row r="3" spans="1:48" ht="30" customHeight="1" x14ac:dyDescent="0.35">
      <c r="A3" s="239"/>
      <c r="B3" s="481" t="s">
        <v>95</v>
      </c>
      <c r="C3" s="482"/>
      <c r="D3" s="482"/>
      <c r="E3" s="482"/>
      <c r="F3" s="482"/>
      <c r="G3" s="482"/>
      <c r="H3" s="482"/>
      <c r="I3" s="482"/>
      <c r="J3" s="482"/>
      <c r="K3" s="482"/>
      <c r="L3" s="482"/>
      <c r="M3" s="483"/>
      <c r="N3" s="243"/>
      <c r="O3" s="241"/>
      <c r="P3" s="241"/>
      <c r="Q3" s="241"/>
      <c r="R3" s="241"/>
      <c r="S3" s="241"/>
    </row>
    <row r="4" spans="1:48" s="247" customFormat="1" ht="24" customHeight="1" x14ac:dyDescent="0.2">
      <c r="A4" s="244"/>
      <c r="B4" s="484" t="str">
        <f>Start!C17</f>
        <v>Version 3.23  vom 20.12.2023</v>
      </c>
      <c r="C4" s="485"/>
      <c r="D4" s="485"/>
      <c r="E4" s="485"/>
      <c r="F4" s="485"/>
      <c r="G4" s="485"/>
      <c r="H4" s="485"/>
      <c r="I4" s="485"/>
      <c r="J4" s="485"/>
      <c r="K4" s="485"/>
      <c r="L4" s="485"/>
      <c r="M4" s="486"/>
      <c r="N4" s="245"/>
      <c r="O4" s="246"/>
      <c r="P4" s="246"/>
      <c r="Q4" s="246"/>
      <c r="R4" s="246"/>
      <c r="S4" s="246"/>
      <c r="T4" s="244"/>
      <c r="U4" s="244"/>
      <c r="V4" s="244"/>
      <c r="W4" s="244"/>
      <c r="X4" s="244"/>
      <c r="Y4" s="244"/>
      <c r="Z4" s="244"/>
      <c r="AA4" s="244"/>
      <c r="AB4" s="244"/>
      <c r="AC4" s="244"/>
      <c r="AD4" s="244"/>
      <c r="AE4" s="244"/>
      <c r="AF4" s="244"/>
      <c r="AG4" s="244"/>
      <c r="AH4" s="244"/>
      <c r="AI4" s="244"/>
      <c r="AJ4" s="244"/>
      <c r="AK4" s="244"/>
      <c r="AL4" s="244"/>
      <c r="AM4" s="244"/>
      <c r="AN4" s="244"/>
      <c r="AO4" s="244"/>
      <c r="AP4" s="244"/>
      <c r="AQ4" s="244"/>
      <c r="AR4" s="244"/>
      <c r="AS4" s="244"/>
      <c r="AT4" s="244"/>
      <c r="AU4" s="244"/>
      <c r="AV4" s="244"/>
    </row>
    <row r="5" spans="1:48" s="250" customFormat="1" ht="12.75" customHeight="1" x14ac:dyDescent="0.4">
      <c r="A5" s="239"/>
      <c r="B5" s="248"/>
      <c r="C5" s="248"/>
      <c r="D5" s="248"/>
      <c r="E5" s="248"/>
      <c r="F5" s="248"/>
      <c r="G5" s="249"/>
      <c r="H5" s="249"/>
      <c r="I5" s="249"/>
      <c r="J5" s="249"/>
      <c r="K5" s="249"/>
      <c r="L5" s="249"/>
      <c r="M5" s="249"/>
      <c r="N5" s="243"/>
      <c r="O5" s="241"/>
      <c r="P5" s="241"/>
      <c r="Q5" s="241"/>
      <c r="R5" s="241"/>
      <c r="S5" s="241"/>
      <c r="T5" s="239"/>
      <c r="U5" s="239"/>
      <c r="V5" s="239"/>
      <c r="W5" s="239"/>
      <c r="X5" s="239"/>
      <c r="Y5" s="239"/>
      <c r="Z5" s="239"/>
      <c r="AA5" s="239"/>
      <c r="AB5" s="239"/>
      <c r="AC5" s="239"/>
      <c r="AD5" s="239"/>
      <c r="AE5" s="239"/>
      <c r="AF5" s="239"/>
      <c r="AG5" s="239"/>
      <c r="AH5" s="239"/>
      <c r="AI5" s="239"/>
      <c r="AJ5" s="239"/>
      <c r="AK5" s="239"/>
      <c r="AL5" s="239"/>
      <c r="AM5" s="239"/>
      <c r="AN5" s="239"/>
      <c r="AO5" s="239"/>
      <c r="AP5" s="239"/>
      <c r="AQ5" s="239"/>
      <c r="AR5" s="239"/>
      <c r="AS5" s="239"/>
      <c r="AT5" s="239"/>
      <c r="AU5" s="239"/>
      <c r="AV5" s="239"/>
    </row>
    <row r="6" spans="1:48" s="250" customFormat="1" ht="27" customHeight="1" x14ac:dyDescent="0.4">
      <c r="A6" s="239"/>
      <c r="B6" s="251"/>
      <c r="C6" s="252"/>
      <c r="D6" s="252"/>
      <c r="E6" s="252"/>
      <c r="F6" s="253"/>
      <c r="G6" s="249"/>
      <c r="H6" s="254" t="s">
        <v>85</v>
      </c>
      <c r="I6" s="255"/>
      <c r="J6" s="255"/>
      <c r="K6" s="255"/>
      <c r="L6" s="256"/>
      <c r="M6" s="257"/>
      <c r="N6" s="258"/>
      <c r="O6" s="241"/>
      <c r="P6" s="241"/>
      <c r="Q6" s="241"/>
      <c r="R6" s="241"/>
      <c r="S6" s="241"/>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row>
    <row r="7" spans="1:48" s="250" customFormat="1" ht="6.75" customHeight="1" thickBot="1" x14ac:dyDescent="0.3">
      <c r="A7" s="239"/>
      <c r="B7" s="239"/>
      <c r="C7" s="239"/>
      <c r="D7" s="239"/>
      <c r="E7" s="239"/>
      <c r="F7" s="259"/>
      <c r="G7" s="260"/>
      <c r="H7" s="260"/>
      <c r="I7" s="261"/>
      <c r="J7" s="261"/>
      <c r="K7" s="261"/>
      <c r="L7" s="261"/>
      <c r="M7" s="261"/>
      <c r="N7" s="262"/>
      <c r="O7" s="241"/>
      <c r="P7" s="241"/>
      <c r="Q7" s="241"/>
      <c r="R7" s="241"/>
      <c r="S7" s="241"/>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row>
    <row r="8" spans="1:48" s="250" customFormat="1" ht="22.5" customHeight="1" thickBot="1" x14ac:dyDescent="0.3">
      <c r="A8" s="239"/>
      <c r="B8" s="487"/>
      <c r="C8" s="487"/>
      <c r="D8" s="487"/>
      <c r="E8" s="487"/>
      <c r="F8" s="488"/>
      <c r="G8" s="263"/>
      <c r="H8" s="448" t="s">
        <v>86</v>
      </c>
      <c r="I8" s="449"/>
      <c r="J8" s="449"/>
      <c r="K8" s="449"/>
      <c r="L8" s="449"/>
      <c r="M8" s="264"/>
      <c r="N8" s="265"/>
      <c r="O8" s="241"/>
      <c r="P8" s="239"/>
      <c r="Q8" s="241"/>
      <c r="R8" s="241"/>
      <c r="S8" s="241"/>
      <c r="T8" s="239"/>
      <c r="U8" s="239"/>
      <c r="V8" s="239"/>
      <c r="W8" s="239"/>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row>
    <row r="9" spans="1:48" s="250" customFormat="1" ht="10.5" customHeight="1" x14ac:dyDescent="0.25">
      <c r="A9" s="239"/>
      <c r="B9" s="489"/>
      <c r="C9" s="489"/>
      <c r="D9" s="489"/>
      <c r="E9" s="489"/>
      <c r="F9" s="490"/>
      <c r="G9" s="263"/>
      <c r="H9" s="491"/>
      <c r="I9" s="492"/>
      <c r="J9" s="492"/>
      <c r="K9" s="492"/>
      <c r="L9" s="492"/>
      <c r="M9" s="492"/>
      <c r="N9" s="265"/>
      <c r="O9" s="266"/>
      <c r="P9" s="239"/>
      <c r="Q9" s="267"/>
      <c r="R9" s="241"/>
      <c r="S9" s="241"/>
      <c r="T9" s="239"/>
      <c r="U9" s="239"/>
      <c r="V9" s="239"/>
      <c r="W9" s="239"/>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row>
    <row r="10" spans="1:48" s="250" customFormat="1" ht="10.5" customHeight="1" x14ac:dyDescent="0.25">
      <c r="A10" s="239"/>
      <c r="B10" s="268"/>
      <c r="C10" s="269"/>
      <c r="D10" s="269"/>
      <c r="E10" s="269"/>
      <c r="F10" s="269"/>
      <c r="G10" s="270"/>
      <c r="H10" s="260"/>
      <c r="I10" s="260"/>
      <c r="J10" s="260"/>
      <c r="K10" s="260"/>
      <c r="L10" s="260"/>
      <c r="M10" s="260"/>
      <c r="N10" s="265"/>
      <c r="O10" s="241"/>
      <c r="P10" s="239"/>
      <c r="Q10" s="271"/>
      <c r="R10" s="241"/>
      <c r="S10" s="241"/>
      <c r="T10" s="239"/>
      <c r="U10" s="239"/>
      <c r="V10" s="239"/>
      <c r="W10" s="239"/>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row>
    <row r="11" spans="1:48" s="250" customFormat="1" ht="8.25" customHeight="1" thickBot="1" x14ac:dyDescent="0.3">
      <c r="A11" s="239"/>
      <c r="B11" s="272"/>
      <c r="C11" s="253"/>
      <c r="D11" s="253"/>
      <c r="E11" s="253"/>
      <c r="F11" s="253"/>
      <c r="G11" s="273"/>
      <c r="H11" s="260"/>
      <c r="I11" s="260"/>
      <c r="J11" s="260"/>
      <c r="K11" s="260"/>
      <c r="L11" s="260"/>
      <c r="M11" s="260"/>
      <c r="N11" s="265"/>
      <c r="O11" s="241"/>
      <c r="P11" s="239"/>
      <c r="Q11" s="241"/>
      <c r="R11" s="241"/>
      <c r="S11" s="241"/>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row>
    <row r="12" spans="1:48" s="250" customFormat="1" ht="29.25" customHeight="1" x14ac:dyDescent="0.25">
      <c r="A12" s="239"/>
      <c r="B12" s="274" t="s">
        <v>25</v>
      </c>
      <c r="C12" s="451"/>
      <c r="D12" s="452"/>
      <c r="E12" s="452"/>
      <c r="F12" s="453"/>
      <c r="G12" s="260"/>
      <c r="H12" s="260"/>
      <c r="I12" s="260"/>
      <c r="J12" s="260"/>
      <c r="K12" s="260"/>
      <c r="L12" s="260"/>
      <c r="M12" s="260"/>
      <c r="N12" s="265"/>
      <c r="O12" s="241"/>
      <c r="P12" s="241"/>
      <c r="Q12" s="241"/>
      <c r="R12" s="241"/>
      <c r="S12" s="241"/>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row>
    <row r="13" spans="1:48" s="250" customFormat="1" ht="28.5" customHeight="1" thickBot="1" x14ac:dyDescent="0.3">
      <c r="A13" s="239"/>
      <c r="B13" s="275"/>
      <c r="C13" s="454"/>
      <c r="D13" s="455"/>
      <c r="E13" s="455"/>
      <c r="F13" s="456"/>
      <c r="G13" s="260"/>
      <c r="H13" s="260"/>
      <c r="I13" s="260"/>
      <c r="J13" s="260"/>
      <c r="K13" s="260"/>
      <c r="L13" s="260"/>
      <c r="M13" s="260"/>
      <c r="N13" s="265"/>
      <c r="O13" s="241"/>
      <c r="P13" s="241"/>
      <c r="Q13" s="241"/>
      <c r="R13" s="241"/>
      <c r="S13" s="241"/>
      <c r="T13" s="239"/>
      <c r="U13" s="239"/>
      <c r="V13" s="239"/>
      <c r="W13" s="239"/>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row>
    <row r="14" spans="1:48" s="250" customFormat="1" ht="7.5" customHeight="1" thickBot="1" x14ac:dyDescent="0.3">
      <c r="A14" s="239"/>
      <c r="B14" s="276"/>
      <c r="C14" s="277"/>
      <c r="D14" s="277"/>
      <c r="E14" s="277"/>
      <c r="F14" s="278"/>
      <c r="G14" s="260"/>
      <c r="H14" s="260"/>
      <c r="I14" s="260"/>
      <c r="J14" s="260"/>
      <c r="K14" s="260"/>
      <c r="L14" s="260"/>
      <c r="M14" s="260"/>
      <c r="N14" s="265"/>
      <c r="O14" s="241"/>
      <c r="P14" s="241"/>
      <c r="Q14" s="241"/>
      <c r="R14" s="241"/>
      <c r="S14" s="241"/>
      <c r="T14" s="239"/>
      <c r="U14" s="239"/>
      <c r="V14" s="239"/>
      <c r="W14" s="239"/>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row>
    <row r="15" spans="1:48" s="250" customFormat="1" ht="33" customHeight="1" thickBot="1" x14ac:dyDescent="0.3">
      <c r="A15" s="239"/>
      <c r="B15" s="274" t="s">
        <v>26</v>
      </c>
      <c r="C15" s="439" t="s">
        <v>130</v>
      </c>
      <c r="D15" s="440"/>
      <c r="E15" s="441"/>
      <c r="F15" s="338"/>
      <c r="G15" s="260"/>
      <c r="H15" s="260"/>
      <c r="I15" s="260"/>
      <c r="J15" s="260"/>
      <c r="K15" s="260"/>
      <c r="L15" s="260"/>
      <c r="M15" s="260"/>
      <c r="N15" s="265"/>
      <c r="O15" s="241"/>
      <c r="P15" s="241"/>
      <c r="Q15" s="241"/>
      <c r="R15" s="241"/>
      <c r="S15" s="241"/>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row>
    <row r="16" spans="1:48" ht="27" customHeight="1" thickBot="1" x14ac:dyDescent="0.25">
      <c r="A16" s="239"/>
      <c r="B16" s="279"/>
      <c r="C16" s="442" t="str">
        <f>IF(OR(AND(F15&gt;10,F15&lt;18),AND(F15&gt;60,F15&lt;65),F15=66),VLOOKUP(F15,Hilfstabelle!A4:E18,2),"")</f>
        <v/>
      </c>
      <c r="D16" s="443"/>
      <c r="E16" s="443"/>
      <c r="F16" s="444"/>
      <c r="G16" s="239"/>
      <c r="H16" s="239"/>
      <c r="I16" s="281"/>
      <c r="J16" s="281"/>
      <c r="K16" s="281"/>
      <c r="L16" s="281"/>
      <c r="M16" s="281"/>
      <c r="N16" s="239"/>
      <c r="O16" s="241"/>
      <c r="P16" s="241"/>
      <c r="Q16" s="241"/>
      <c r="R16" s="241"/>
      <c r="S16" s="241"/>
    </row>
    <row r="17" spans="1:48" ht="30.75" customHeight="1" thickBot="1" x14ac:dyDescent="0.25">
      <c r="A17" s="239"/>
      <c r="B17" s="282"/>
      <c r="C17" s="339" t="str">
        <f>IF(ISBLANK($F$15),"Achtung: Es wurde noch kein Rechtsformschlüssel eingetragen!","")</f>
        <v>Achtung: Es wurde noch kein Rechtsformschlüssel eingetragen!</v>
      </c>
      <c r="D17" s="339"/>
      <c r="E17" s="339"/>
      <c r="F17" s="339"/>
      <c r="G17" s="239"/>
      <c r="H17" s="457" t="s">
        <v>7</v>
      </c>
      <c r="I17" s="458"/>
      <c r="J17" s="458"/>
      <c r="K17" s="458"/>
      <c r="L17" s="458"/>
      <c r="M17" s="459"/>
      <c r="N17" s="239"/>
      <c r="O17" s="241"/>
      <c r="P17" s="241"/>
      <c r="Q17" s="241"/>
      <c r="R17" s="241"/>
      <c r="S17" s="241"/>
    </row>
    <row r="18" spans="1:48" ht="30.75" customHeight="1" thickBot="1" x14ac:dyDescent="0.3">
      <c r="A18" s="239"/>
      <c r="B18" s="460" t="s">
        <v>113</v>
      </c>
      <c r="C18" s="461"/>
      <c r="D18" s="283"/>
      <c r="E18" s="283"/>
      <c r="F18" s="284"/>
      <c r="G18" s="239"/>
      <c r="H18" s="457" t="s">
        <v>27</v>
      </c>
      <c r="I18" s="458"/>
      <c r="J18" s="458"/>
      <c r="K18" s="458"/>
      <c r="L18" s="458"/>
      <c r="M18" s="459"/>
      <c r="N18" s="239"/>
      <c r="O18" s="241"/>
      <c r="P18" s="241"/>
      <c r="Q18" s="241"/>
      <c r="R18" s="241"/>
      <c r="S18" s="241"/>
    </row>
    <row r="19" spans="1:48" ht="32.25" customHeight="1" x14ac:dyDescent="0.25">
      <c r="A19" s="239"/>
      <c r="B19" s="450" t="s">
        <v>87</v>
      </c>
      <c r="C19" s="450"/>
      <c r="D19" s="445" t="str">
        <f>IF(OR(D18=0,E18=0,F18=0),"  Achtung!  Es wurden keine oder weniger als drei  Wirtschafts- oder Kalenderjahre angegeben.","")</f>
        <v xml:space="preserve">  Achtung!  Es wurden keine oder weniger als drei  Wirtschafts- oder Kalenderjahre angegeben.</v>
      </c>
      <c r="E19" s="446"/>
      <c r="F19" s="446"/>
      <c r="G19" s="446"/>
      <c r="H19" s="446"/>
      <c r="I19" s="446"/>
      <c r="J19" s="446"/>
      <c r="K19" s="446"/>
      <c r="L19" s="446"/>
      <c r="M19" s="446"/>
      <c r="N19" s="239"/>
      <c r="O19" s="239"/>
      <c r="P19" s="241"/>
      <c r="Q19" s="241"/>
      <c r="R19" s="241"/>
      <c r="S19" s="241"/>
    </row>
    <row r="20" spans="1:48" ht="18.75" customHeight="1" x14ac:dyDescent="0.2">
      <c r="A20" s="239"/>
      <c r="B20" s="285"/>
      <c r="C20" s="286"/>
      <c r="D20" s="239"/>
      <c r="E20" s="239"/>
      <c r="F20" s="239"/>
      <c r="G20" s="239"/>
      <c r="H20" s="239"/>
      <c r="I20" s="239"/>
      <c r="J20" s="239"/>
      <c r="K20" s="239"/>
      <c r="L20" s="239"/>
      <c r="M20" s="239"/>
      <c r="N20" s="239"/>
      <c r="O20" s="239"/>
      <c r="P20" s="241"/>
      <c r="Q20" s="241"/>
      <c r="R20" s="241"/>
      <c r="S20" s="241"/>
    </row>
    <row r="21" spans="1:48" ht="1.5" customHeight="1" x14ac:dyDescent="0.2">
      <c r="A21" s="239"/>
      <c r="B21" s="287"/>
      <c r="C21" s="288"/>
      <c r="D21" s="288"/>
      <c r="E21" s="288"/>
      <c r="F21" s="288"/>
      <c r="G21" s="288"/>
      <c r="H21" s="288"/>
      <c r="I21" s="288"/>
      <c r="J21" s="288"/>
      <c r="K21" s="288"/>
      <c r="L21" s="288"/>
      <c r="M21" s="289"/>
      <c r="N21" s="239"/>
      <c r="O21" s="239"/>
      <c r="P21" s="241"/>
      <c r="Q21" s="241"/>
      <c r="R21" s="241"/>
      <c r="S21" s="241"/>
    </row>
    <row r="22" spans="1:48" s="295" customFormat="1" ht="23.25" customHeight="1" thickBot="1" x14ac:dyDescent="0.4">
      <c r="A22" s="290"/>
      <c r="B22" s="464" t="s">
        <v>39</v>
      </c>
      <c r="C22" s="464"/>
      <c r="D22" s="464"/>
      <c r="E22" s="464"/>
      <c r="F22" s="464"/>
      <c r="G22" s="464"/>
      <c r="H22" s="464"/>
      <c r="I22" s="465"/>
      <c r="J22" s="465"/>
      <c r="K22" s="465"/>
      <c r="L22" s="291"/>
      <c r="M22" s="291"/>
      <c r="N22" s="292"/>
      <c r="O22" s="293"/>
      <c r="P22" s="293"/>
      <c r="Q22" s="293"/>
      <c r="R22" s="294"/>
      <c r="S22" s="292"/>
      <c r="T22" s="292"/>
      <c r="U22" s="292"/>
      <c r="V22" s="292"/>
      <c r="W22" s="292"/>
      <c r="X22" s="292"/>
      <c r="Y22" s="292"/>
      <c r="Z22" s="292"/>
      <c r="AA22" s="292"/>
      <c r="AB22" s="292"/>
      <c r="AC22" s="292"/>
      <c r="AD22" s="239"/>
      <c r="AE22" s="239"/>
      <c r="AF22" s="239"/>
      <c r="AG22" s="239"/>
      <c r="AH22" s="239"/>
      <c r="AI22" s="239"/>
      <c r="AJ22" s="239"/>
      <c r="AK22" s="239"/>
      <c r="AL22" s="239"/>
      <c r="AM22" s="239"/>
      <c r="AN22" s="239"/>
      <c r="AO22" s="239"/>
      <c r="AP22" s="239"/>
      <c r="AQ22" s="239"/>
      <c r="AR22" s="239"/>
      <c r="AS22" s="239"/>
      <c r="AT22" s="239"/>
      <c r="AU22" s="239"/>
      <c r="AV22" s="239"/>
    </row>
    <row r="23" spans="1:48" s="295" customFormat="1" ht="12.75" customHeight="1" thickBot="1" x14ac:dyDescent="0.4">
      <c r="A23" s="290"/>
      <c r="B23" s="296"/>
      <c r="C23" s="296"/>
      <c r="D23" s="296"/>
      <c r="E23" s="296"/>
      <c r="F23" s="296"/>
      <c r="G23" s="296"/>
      <c r="H23" s="296"/>
      <c r="I23" s="297"/>
      <c r="J23" s="297"/>
      <c r="K23" s="297"/>
      <c r="L23" s="297"/>
      <c r="M23" s="292"/>
      <c r="N23" s="292"/>
      <c r="O23" s="293"/>
      <c r="P23" s="293"/>
      <c r="Q23" s="293"/>
      <c r="R23" s="294"/>
      <c r="S23" s="292"/>
      <c r="T23" s="292"/>
      <c r="U23" s="292"/>
      <c r="V23" s="292"/>
      <c r="W23" s="292"/>
      <c r="X23" s="292"/>
      <c r="Y23" s="292"/>
      <c r="Z23" s="292"/>
      <c r="AA23" s="292"/>
      <c r="AB23" s="292"/>
      <c r="AC23" s="292"/>
      <c r="AD23" s="239"/>
      <c r="AE23" s="239"/>
      <c r="AF23" s="239"/>
      <c r="AG23" s="239"/>
      <c r="AH23" s="239"/>
      <c r="AI23" s="239"/>
      <c r="AJ23" s="239"/>
      <c r="AK23" s="239"/>
      <c r="AL23" s="239"/>
      <c r="AM23" s="239"/>
      <c r="AN23" s="239"/>
      <c r="AO23" s="239"/>
      <c r="AP23" s="239"/>
      <c r="AQ23" s="239"/>
      <c r="AR23" s="239"/>
      <c r="AS23" s="239"/>
      <c r="AT23" s="239"/>
      <c r="AU23" s="239"/>
      <c r="AV23" s="239"/>
    </row>
    <row r="24" spans="1:48" s="295" customFormat="1" ht="41.25" customHeight="1" x14ac:dyDescent="0.2">
      <c r="A24" s="290"/>
      <c r="B24" s="466" t="s">
        <v>10</v>
      </c>
      <c r="C24" s="467"/>
      <c r="D24" s="467"/>
      <c r="E24" s="467"/>
      <c r="F24" s="467"/>
      <c r="G24" s="470" t="s">
        <v>9</v>
      </c>
      <c r="H24" s="471"/>
      <c r="I24" s="474" t="s">
        <v>88</v>
      </c>
      <c r="J24" s="474"/>
      <c r="K24" s="476" t="s">
        <v>112</v>
      </c>
      <c r="L24" s="477"/>
      <c r="M24" s="298"/>
      <c r="N24" s="292"/>
      <c r="O24" s="293"/>
      <c r="P24" s="293"/>
      <c r="Q24" s="293"/>
      <c r="R24" s="294"/>
      <c r="S24" s="292"/>
      <c r="T24" s="292"/>
      <c r="U24" s="292"/>
      <c r="V24" s="292"/>
      <c r="W24" s="292"/>
      <c r="X24" s="292"/>
      <c r="Y24" s="292"/>
      <c r="Z24" s="292"/>
      <c r="AA24" s="292"/>
      <c r="AB24" s="292"/>
      <c r="AC24" s="292"/>
      <c r="AD24" s="239"/>
      <c r="AE24" s="239"/>
      <c r="AF24" s="239"/>
      <c r="AG24" s="239"/>
      <c r="AH24" s="239"/>
      <c r="AI24" s="239"/>
      <c r="AJ24" s="239"/>
      <c r="AK24" s="239"/>
      <c r="AL24" s="239"/>
      <c r="AM24" s="239"/>
      <c r="AN24" s="239"/>
      <c r="AO24" s="239"/>
      <c r="AP24" s="239"/>
      <c r="AQ24" s="239"/>
      <c r="AR24" s="239"/>
      <c r="AS24" s="239"/>
      <c r="AT24" s="239"/>
      <c r="AU24" s="239"/>
      <c r="AV24" s="239"/>
    </row>
    <row r="25" spans="1:48" s="295" customFormat="1" ht="20.25" customHeight="1" thickBot="1" x14ac:dyDescent="0.25">
      <c r="A25" s="290"/>
      <c r="B25" s="468"/>
      <c r="C25" s="469"/>
      <c r="D25" s="469"/>
      <c r="E25" s="469"/>
      <c r="F25" s="469"/>
      <c r="G25" s="472"/>
      <c r="H25" s="473"/>
      <c r="I25" s="475"/>
      <c r="J25" s="475"/>
      <c r="K25" s="493" t="str">
        <f>IF(F18=0,"",F18)</f>
        <v/>
      </c>
      <c r="L25" s="494"/>
      <c r="M25" s="298"/>
      <c r="N25" s="292"/>
      <c r="O25" s="293"/>
      <c r="P25" s="293"/>
      <c r="Q25" s="293"/>
      <c r="R25" s="294"/>
      <c r="S25" s="292"/>
      <c r="T25" s="292"/>
      <c r="U25" s="292"/>
      <c r="V25" s="292"/>
      <c r="W25" s="292"/>
      <c r="X25" s="292"/>
      <c r="Y25" s="292"/>
      <c r="Z25" s="292"/>
      <c r="AA25" s="292"/>
      <c r="AB25" s="292"/>
      <c r="AC25" s="292"/>
      <c r="AD25" s="239"/>
      <c r="AE25" s="239"/>
      <c r="AF25" s="239"/>
      <c r="AG25" s="239"/>
      <c r="AH25" s="239"/>
      <c r="AI25" s="239"/>
      <c r="AJ25" s="239"/>
      <c r="AK25" s="239"/>
      <c r="AL25" s="239"/>
      <c r="AM25" s="239"/>
      <c r="AN25" s="239"/>
      <c r="AO25" s="239"/>
      <c r="AP25" s="239"/>
      <c r="AQ25" s="239"/>
      <c r="AR25" s="239"/>
      <c r="AS25" s="239"/>
      <c r="AT25" s="239"/>
      <c r="AU25" s="239"/>
      <c r="AV25" s="239"/>
    </row>
    <row r="26" spans="1:48" s="295" customFormat="1" ht="26.25" customHeight="1" thickBot="1" x14ac:dyDescent="0.25">
      <c r="A26" s="290"/>
      <c r="B26" s="496" t="s">
        <v>89</v>
      </c>
      <c r="C26" s="497"/>
      <c r="D26" s="497"/>
      <c r="E26" s="497"/>
      <c r="F26" s="498"/>
      <c r="G26" s="499" t="s">
        <v>32</v>
      </c>
      <c r="H26" s="500"/>
      <c r="I26" s="499">
        <v>9007</v>
      </c>
      <c r="J26" s="501"/>
      <c r="K26" s="502"/>
      <c r="L26" s="503"/>
      <c r="M26" s="292"/>
      <c r="N26" s="292"/>
      <c r="O26" s="293"/>
      <c r="P26" s="293"/>
      <c r="Q26" s="293"/>
      <c r="R26" s="294"/>
      <c r="S26" s="292"/>
      <c r="T26" s="292"/>
      <c r="U26" s="292"/>
      <c r="V26" s="292"/>
      <c r="W26" s="292"/>
      <c r="X26" s="292"/>
      <c r="Y26" s="292"/>
      <c r="Z26" s="292"/>
      <c r="AA26" s="292"/>
      <c r="AB26" s="292"/>
      <c r="AC26" s="292"/>
      <c r="AD26" s="239"/>
      <c r="AE26" s="239"/>
      <c r="AF26" s="239"/>
      <c r="AG26" s="239"/>
      <c r="AH26" s="239"/>
      <c r="AI26" s="239"/>
      <c r="AJ26" s="239"/>
      <c r="AK26" s="239"/>
      <c r="AL26" s="239"/>
      <c r="AM26" s="239"/>
      <c r="AN26" s="239"/>
      <c r="AO26" s="239"/>
      <c r="AP26" s="239"/>
      <c r="AQ26" s="239"/>
      <c r="AR26" s="239"/>
      <c r="AS26" s="239"/>
      <c r="AT26" s="239"/>
      <c r="AU26" s="239"/>
      <c r="AV26" s="239"/>
    </row>
    <row r="27" spans="1:48" s="295" customFormat="1" ht="22.5" customHeight="1" x14ac:dyDescent="0.2">
      <c r="A27" s="290"/>
      <c r="B27" s="495" t="s">
        <v>107</v>
      </c>
      <c r="C27" s="495"/>
      <c r="D27" s="495"/>
      <c r="E27" s="495"/>
      <c r="F27" s="495"/>
      <c r="G27" s="495"/>
      <c r="H27" s="495"/>
      <c r="I27" s="495"/>
      <c r="J27" s="495"/>
      <c r="K27" s="495"/>
      <c r="L27" s="299"/>
      <c r="M27" s="292"/>
      <c r="N27" s="292"/>
      <c r="O27" s="293"/>
      <c r="P27" s="293"/>
      <c r="Q27" s="293"/>
      <c r="R27" s="294"/>
      <c r="S27" s="292"/>
      <c r="T27" s="292"/>
      <c r="U27" s="292"/>
      <c r="V27" s="292"/>
      <c r="W27" s="292"/>
      <c r="X27" s="292"/>
      <c r="Y27" s="292"/>
      <c r="Z27" s="292"/>
      <c r="AA27" s="292"/>
      <c r="AB27" s="292"/>
      <c r="AC27" s="292"/>
      <c r="AD27" s="239"/>
      <c r="AE27" s="239"/>
      <c r="AF27" s="239"/>
      <c r="AG27" s="239"/>
      <c r="AH27" s="239"/>
      <c r="AI27" s="239"/>
      <c r="AJ27" s="239"/>
      <c r="AK27" s="239"/>
      <c r="AL27" s="239"/>
      <c r="AM27" s="239"/>
      <c r="AN27" s="239"/>
      <c r="AO27" s="239"/>
      <c r="AP27" s="239"/>
      <c r="AQ27" s="239"/>
      <c r="AR27" s="239"/>
      <c r="AS27" s="239"/>
      <c r="AT27" s="239"/>
      <c r="AU27" s="239"/>
      <c r="AV27" s="239"/>
    </row>
    <row r="28" spans="1:48" s="295" customFormat="1" ht="18.75" customHeight="1" x14ac:dyDescent="0.2">
      <c r="A28" s="290"/>
      <c r="B28" s="300"/>
      <c r="C28" s="301"/>
      <c r="D28" s="301"/>
      <c r="E28" s="301"/>
      <c r="F28" s="301"/>
      <c r="G28" s="301"/>
      <c r="H28" s="301"/>
      <c r="I28" s="302"/>
      <c r="J28" s="302"/>
      <c r="K28" s="302"/>
      <c r="L28" s="302"/>
      <c r="M28" s="292"/>
      <c r="N28" s="303"/>
      <c r="O28" s="293"/>
      <c r="P28" s="293"/>
      <c r="Q28" s="293"/>
      <c r="R28" s="294"/>
      <c r="S28" s="292"/>
      <c r="T28" s="292"/>
      <c r="U28" s="292"/>
      <c r="V28" s="292"/>
      <c r="W28" s="292"/>
      <c r="X28" s="292"/>
      <c r="Y28" s="292"/>
      <c r="Z28" s="292"/>
      <c r="AA28" s="292"/>
      <c r="AB28" s="292"/>
      <c r="AC28" s="292"/>
      <c r="AD28" s="239"/>
      <c r="AE28" s="239"/>
      <c r="AF28" s="239"/>
      <c r="AG28" s="239"/>
      <c r="AH28" s="239"/>
      <c r="AI28" s="239"/>
      <c r="AJ28" s="239"/>
      <c r="AK28" s="239"/>
      <c r="AL28" s="239"/>
      <c r="AM28" s="239"/>
      <c r="AN28" s="239"/>
      <c r="AO28" s="239"/>
      <c r="AP28" s="239"/>
      <c r="AQ28" s="239"/>
      <c r="AR28" s="239"/>
      <c r="AS28" s="239"/>
      <c r="AT28" s="239"/>
      <c r="AU28" s="239"/>
      <c r="AV28" s="239"/>
    </row>
    <row r="29" spans="1:48" s="309" customFormat="1" ht="49.5" customHeight="1" x14ac:dyDescent="0.2">
      <c r="A29" s="304"/>
      <c r="B29" s="504" t="str">
        <f>IF(K26="","Daten zum Einkommen im aktuellen Jahr liegen nicht vor!",IF(K26&gt;120000,"Die Prosperitätsgrenze wurde um "&amp;TEXT(ROUND(K26-120000,2),"#.##0,00")&amp;" Euro überschritten. Es erfolgt keine Förderung.","Die Prosperitätsgrenze wurde unterschritten (um "&amp; TEXT(ROUND(120000-K26,2),"#.##0,00")&amp; " Euro). Eine Förderung ist möglich."))</f>
        <v>Daten zum Einkommen im aktuellen Jahr liegen nicht vor!</v>
      </c>
      <c r="C29" s="505"/>
      <c r="D29" s="505"/>
      <c r="E29" s="505"/>
      <c r="F29" s="505"/>
      <c r="G29" s="505"/>
      <c r="H29" s="505"/>
      <c r="I29" s="505"/>
      <c r="J29" s="505"/>
      <c r="K29" s="505"/>
      <c r="L29" s="505"/>
      <c r="M29" s="505"/>
      <c r="N29" s="506"/>
      <c r="O29" s="305"/>
      <c r="P29" s="305"/>
      <c r="Q29" s="305"/>
      <c r="R29" s="306"/>
      <c r="S29" s="307"/>
      <c r="T29" s="307"/>
      <c r="U29" s="307"/>
      <c r="V29" s="307"/>
      <c r="W29" s="307"/>
      <c r="X29" s="307"/>
      <c r="Y29" s="307"/>
      <c r="Z29" s="307"/>
      <c r="AA29" s="307"/>
      <c r="AB29" s="307"/>
      <c r="AC29" s="307"/>
      <c r="AD29" s="308"/>
      <c r="AE29" s="308"/>
      <c r="AF29" s="308"/>
      <c r="AG29" s="308"/>
      <c r="AH29" s="308"/>
      <c r="AI29" s="308"/>
      <c r="AJ29" s="308"/>
      <c r="AK29" s="308"/>
      <c r="AL29" s="308"/>
      <c r="AM29" s="308"/>
      <c r="AN29" s="308"/>
      <c r="AO29" s="308"/>
      <c r="AP29" s="308"/>
      <c r="AQ29" s="308"/>
      <c r="AR29" s="308"/>
      <c r="AS29" s="308"/>
      <c r="AT29" s="308"/>
      <c r="AU29" s="308"/>
      <c r="AV29" s="308"/>
    </row>
    <row r="30" spans="1:48" s="312" customFormat="1" ht="30" customHeight="1" thickBot="1" x14ac:dyDescent="0.4">
      <c r="A30" s="310"/>
      <c r="B30" s="462" t="s">
        <v>28</v>
      </c>
      <c r="C30" s="462"/>
      <c r="D30" s="462"/>
      <c r="E30" s="462"/>
      <c r="F30" s="462"/>
      <c r="G30" s="462"/>
      <c r="H30" s="462"/>
      <c r="I30" s="463"/>
      <c r="J30" s="291"/>
      <c r="K30" s="291"/>
      <c r="L30" s="291"/>
      <c r="M30" s="228"/>
      <c r="N30" s="310"/>
      <c r="O30" s="311"/>
      <c r="P30" s="311"/>
      <c r="Q30" s="311"/>
      <c r="R30" s="311"/>
      <c r="S30" s="311"/>
      <c r="T30" s="310"/>
      <c r="U30" s="310"/>
      <c r="V30" s="310"/>
      <c r="W30" s="310"/>
      <c r="X30" s="310"/>
      <c r="Y30" s="310"/>
      <c r="Z30" s="310"/>
      <c r="AA30" s="310"/>
      <c r="AB30" s="310"/>
      <c r="AC30" s="310"/>
      <c r="AD30" s="239"/>
      <c r="AE30" s="239"/>
      <c r="AF30" s="239"/>
      <c r="AG30" s="239"/>
      <c r="AH30" s="239"/>
      <c r="AI30" s="239"/>
      <c r="AJ30" s="239"/>
      <c r="AK30" s="239"/>
      <c r="AL30" s="239"/>
      <c r="AM30" s="239"/>
      <c r="AN30" s="239"/>
      <c r="AO30" s="239"/>
      <c r="AP30" s="239"/>
      <c r="AQ30" s="239"/>
      <c r="AR30" s="239"/>
      <c r="AS30" s="239"/>
      <c r="AT30" s="239"/>
      <c r="AU30" s="239"/>
      <c r="AV30" s="239"/>
    </row>
    <row r="31" spans="1:48" s="312" customFormat="1" ht="5.25" customHeight="1" thickBot="1" x14ac:dyDescent="0.4">
      <c r="A31" s="310"/>
      <c r="B31" s="296"/>
      <c r="C31" s="296"/>
      <c r="D31" s="296"/>
      <c r="E31" s="296"/>
      <c r="F31" s="296"/>
      <c r="G31" s="296"/>
      <c r="H31" s="296"/>
      <c r="I31" s="313"/>
      <c r="J31" s="314"/>
      <c r="K31" s="314"/>
      <c r="L31" s="314"/>
      <c r="M31" s="229"/>
      <c r="N31" s="310"/>
      <c r="O31" s="311"/>
      <c r="P31" s="311"/>
      <c r="Q31" s="311"/>
      <c r="R31" s="311"/>
      <c r="S31" s="311"/>
      <c r="T31" s="310"/>
      <c r="U31" s="310"/>
      <c r="V31" s="310"/>
      <c r="W31" s="310"/>
      <c r="X31" s="310"/>
      <c r="Y31" s="310"/>
      <c r="Z31" s="310"/>
      <c r="AA31" s="310"/>
      <c r="AB31" s="310"/>
      <c r="AC31" s="310"/>
      <c r="AD31" s="239"/>
      <c r="AE31" s="239"/>
      <c r="AF31" s="239"/>
      <c r="AG31" s="239"/>
      <c r="AH31" s="239"/>
      <c r="AI31" s="239"/>
      <c r="AJ31" s="239"/>
      <c r="AK31" s="239"/>
      <c r="AL31" s="239"/>
      <c r="AM31" s="239"/>
      <c r="AN31" s="239"/>
      <c r="AO31" s="239"/>
      <c r="AP31" s="239"/>
      <c r="AQ31" s="239"/>
      <c r="AR31" s="239"/>
      <c r="AS31" s="239"/>
      <c r="AT31" s="239"/>
      <c r="AU31" s="239"/>
      <c r="AV31" s="239"/>
    </row>
    <row r="32" spans="1:48" ht="13.5" hidden="1" customHeight="1" thickBot="1" x14ac:dyDescent="0.3">
      <c r="A32" s="239"/>
      <c r="B32" s="280"/>
      <c r="C32" s="280"/>
      <c r="D32" s="280"/>
      <c r="E32" s="280"/>
      <c r="F32" s="280"/>
      <c r="G32" s="239"/>
      <c r="H32" s="239"/>
      <c r="I32" s="447" t="s">
        <v>109</v>
      </c>
      <c r="J32" s="447"/>
      <c r="K32" s="447"/>
      <c r="L32" s="447"/>
      <c r="M32" s="227">
        <f>COUNTIF(M34:M39,"&gt;0")</f>
        <v>0</v>
      </c>
      <c r="N32" s="239"/>
      <c r="O32" s="241"/>
      <c r="P32" s="241"/>
      <c r="Q32" s="241"/>
      <c r="R32" s="241"/>
      <c r="S32" s="241"/>
    </row>
    <row r="33" spans="1:48" ht="45" customHeight="1" thickBot="1" x14ac:dyDescent="0.25">
      <c r="A33" s="239"/>
      <c r="B33" s="507" t="s">
        <v>29</v>
      </c>
      <c r="C33" s="508"/>
      <c r="D33" s="509"/>
      <c r="E33" s="510"/>
      <c r="F33" s="511"/>
      <c r="G33" s="512" t="s">
        <v>9</v>
      </c>
      <c r="H33" s="513"/>
      <c r="I33" s="514" t="s">
        <v>90</v>
      </c>
      <c r="J33" s="515" t="s">
        <v>91</v>
      </c>
      <c r="K33" s="516" t="s">
        <v>110</v>
      </c>
      <c r="L33" s="517"/>
      <c r="M33" s="315" t="s">
        <v>30</v>
      </c>
      <c r="N33" s="316"/>
      <c r="O33" s="241"/>
      <c r="P33" s="241"/>
      <c r="Q33" s="241"/>
      <c r="R33" s="241"/>
      <c r="S33" s="241"/>
    </row>
    <row r="34" spans="1:48" ht="21.95" customHeight="1" x14ac:dyDescent="0.25">
      <c r="A34" s="239"/>
      <c r="B34" s="518" t="s">
        <v>31</v>
      </c>
      <c r="C34" s="519"/>
      <c r="D34" s="520"/>
      <c r="E34" s="521"/>
      <c r="F34" s="522"/>
      <c r="G34" s="523" t="s">
        <v>32</v>
      </c>
      <c r="H34" s="524"/>
      <c r="I34" s="523">
        <v>9007</v>
      </c>
      <c r="J34" s="524"/>
      <c r="K34" s="525"/>
      <c r="L34" s="526"/>
      <c r="M34" s="317">
        <f>Back_Rahmen!D6</f>
        <v>0</v>
      </c>
      <c r="N34" s="316"/>
      <c r="O34" s="241"/>
      <c r="P34" s="318"/>
      <c r="Q34" s="241"/>
      <c r="R34" s="241"/>
      <c r="S34" s="241"/>
    </row>
    <row r="35" spans="1:48" ht="23.25" customHeight="1" x14ac:dyDescent="0.2">
      <c r="A35" s="239"/>
      <c r="B35" s="527" t="s">
        <v>92</v>
      </c>
      <c r="C35" s="528"/>
      <c r="D35" s="529"/>
      <c r="E35" s="530"/>
      <c r="F35" s="531"/>
      <c r="G35" s="532" t="s">
        <v>32</v>
      </c>
      <c r="H35" s="533"/>
      <c r="I35" s="532">
        <v>9238</v>
      </c>
      <c r="J35" s="533"/>
      <c r="K35" s="534"/>
      <c r="L35" s="535"/>
      <c r="M35" s="319">
        <f>Back_Rahmen!D10</f>
        <v>0</v>
      </c>
      <c r="N35" s="316"/>
      <c r="O35" s="241"/>
      <c r="P35" s="320"/>
      <c r="Q35" s="241"/>
      <c r="R35" s="241"/>
      <c r="S35" s="241"/>
      <c r="T35" s="286"/>
      <c r="U35" s="286"/>
    </row>
    <row r="36" spans="1:48" ht="21.95" hidden="1" customHeight="1" x14ac:dyDescent="0.2">
      <c r="A36" s="239"/>
      <c r="B36" s="536" t="s">
        <v>94</v>
      </c>
      <c r="C36" s="537"/>
      <c r="D36" s="538"/>
      <c r="E36" s="539"/>
      <c r="F36" s="540"/>
      <c r="G36" s="541" t="s">
        <v>93</v>
      </c>
      <c r="H36" s="542"/>
      <c r="I36" s="541">
        <v>9239</v>
      </c>
      <c r="J36" s="542"/>
      <c r="K36" s="543"/>
      <c r="L36" s="544"/>
      <c r="M36" s="321">
        <v>0</v>
      </c>
      <c r="N36" s="316"/>
      <c r="O36" s="241"/>
      <c r="P36" s="241"/>
      <c r="Q36" s="241"/>
      <c r="R36" s="241"/>
      <c r="S36" s="241"/>
      <c r="T36" s="286"/>
      <c r="U36" s="286"/>
    </row>
    <row r="37" spans="1:48" ht="21.95" customHeight="1" x14ac:dyDescent="0.2">
      <c r="A37" s="239"/>
      <c r="B37" s="545" t="s">
        <v>33</v>
      </c>
      <c r="C37" s="546"/>
      <c r="D37" s="547"/>
      <c r="E37" s="548"/>
      <c r="F37" s="549"/>
      <c r="G37" s="550" t="s">
        <v>16</v>
      </c>
      <c r="H37" s="551"/>
      <c r="I37" s="550">
        <v>9270</v>
      </c>
      <c r="J37" s="551"/>
      <c r="K37" s="552"/>
      <c r="L37" s="553"/>
      <c r="M37" s="322">
        <f>Back_Rahmen!D18</f>
        <v>0</v>
      </c>
      <c r="N37" s="316"/>
      <c r="O37" s="241"/>
      <c r="P37" s="241"/>
      <c r="Q37" s="241"/>
      <c r="R37" s="241"/>
      <c r="S37" s="241"/>
    </row>
    <row r="38" spans="1:48" ht="21.95" customHeight="1" x14ac:dyDescent="0.2">
      <c r="A38" s="239"/>
      <c r="B38" s="545" t="s">
        <v>34</v>
      </c>
      <c r="C38" s="546"/>
      <c r="D38" s="547"/>
      <c r="E38" s="548"/>
      <c r="F38" s="549"/>
      <c r="G38" s="550" t="s">
        <v>16</v>
      </c>
      <c r="H38" s="551"/>
      <c r="I38" s="550">
        <v>9120</v>
      </c>
      <c r="J38" s="551"/>
      <c r="K38" s="554"/>
      <c r="L38" s="555"/>
      <c r="M38" s="322">
        <f>Back_Rahmen!D22</f>
        <v>0</v>
      </c>
      <c r="N38" s="316"/>
      <c r="O38" s="241"/>
      <c r="P38" s="241"/>
      <c r="Q38" s="241"/>
      <c r="R38" s="241"/>
      <c r="S38" s="241"/>
    </row>
    <row r="39" spans="1:48" ht="21.95" customHeight="1" thickBot="1" x14ac:dyDescent="0.25">
      <c r="A39" s="239"/>
      <c r="B39" s="563" t="s">
        <v>35</v>
      </c>
      <c r="C39" s="564"/>
      <c r="D39" s="565"/>
      <c r="E39" s="566"/>
      <c r="F39" s="567"/>
      <c r="G39" s="568" t="s">
        <v>16</v>
      </c>
      <c r="H39" s="569"/>
      <c r="I39" s="568">
        <v>9242</v>
      </c>
      <c r="J39" s="569"/>
      <c r="K39" s="570"/>
      <c r="L39" s="571"/>
      <c r="M39" s="323">
        <f>Back_Rahmen!D26</f>
        <v>0</v>
      </c>
      <c r="N39" s="316"/>
      <c r="O39" s="241"/>
      <c r="P39" s="241"/>
      <c r="Q39" s="241"/>
      <c r="R39" s="241"/>
      <c r="S39" s="241"/>
    </row>
    <row r="40" spans="1:48" ht="21.95" customHeight="1" thickBot="1" x14ac:dyDescent="0.25">
      <c r="A40" s="239"/>
      <c r="B40" s="572" t="s">
        <v>36</v>
      </c>
      <c r="C40" s="573"/>
      <c r="D40" s="574"/>
      <c r="E40" s="575"/>
      <c r="F40" s="576"/>
      <c r="G40" s="577" t="s">
        <v>37</v>
      </c>
      <c r="H40" s="501"/>
      <c r="I40" s="577"/>
      <c r="J40" s="501" t="s">
        <v>38</v>
      </c>
      <c r="K40" s="578" t="s">
        <v>57</v>
      </c>
      <c r="L40" s="579"/>
      <c r="M40" s="324" t="str">
        <f>IF(M32=5,SUM(M34:M39),"")</f>
        <v/>
      </c>
      <c r="N40" s="316"/>
      <c r="O40" s="241"/>
      <c r="P40" s="241"/>
      <c r="Q40" s="241"/>
      <c r="R40" s="241"/>
      <c r="S40" s="241"/>
    </row>
    <row r="41" spans="1:48" ht="4.5" customHeight="1" x14ac:dyDescent="0.2">
      <c r="A41" s="239"/>
      <c r="B41" s="239"/>
      <c r="C41" s="239"/>
      <c r="D41" s="239"/>
      <c r="E41" s="239"/>
      <c r="F41" s="239"/>
      <c r="G41" s="239"/>
      <c r="H41" s="239"/>
      <c r="I41" s="239"/>
      <c r="J41" s="239"/>
      <c r="K41" s="239"/>
      <c r="L41" s="239"/>
      <c r="M41" s="239"/>
      <c r="N41" s="239"/>
      <c r="O41" s="241"/>
      <c r="P41" s="241"/>
      <c r="Q41" s="241"/>
      <c r="R41" s="241"/>
      <c r="S41" s="241"/>
    </row>
    <row r="42" spans="1:48" ht="33" customHeight="1" x14ac:dyDescent="0.2">
      <c r="A42" s="239"/>
      <c r="B42" s="580" t="s">
        <v>108</v>
      </c>
      <c r="C42" s="580"/>
      <c r="D42" s="580"/>
      <c r="E42" s="580"/>
      <c r="F42" s="580"/>
      <c r="G42" s="325"/>
      <c r="H42" s="325"/>
      <c r="I42" s="325"/>
      <c r="J42" s="239"/>
      <c r="K42" s="239"/>
      <c r="L42" s="239"/>
      <c r="M42" s="239"/>
      <c r="N42" s="239"/>
      <c r="O42" s="241"/>
      <c r="P42" s="241"/>
      <c r="Q42" s="241"/>
      <c r="R42" s="241"/>
      <c r="S42" s="241"/>
    </row>
    <row r="43" spans="1:48" ht="24.75" customHeight="1" x14ac:dyDescent="0.2">
      <c r="A43" s="239"/>
      <c r="B43" s="326"/>
      <c r="C43" s="326"/>
      <c r="D43" s="326"/>
      <c r="E43" s="326"/>
      <c r="F43" s="327"/>
      <c r="G43" s="327"/>
      <c r="H43" s="327"/>
      <c r="I43" s="327"/>
      <c r="J43" s="286"/>
      <c r="K43" s="286"/>
      <c r="L43" s="286"/>
      <c r="M43" s="239"/>
      <c r="N43" s="286"/>
      <c r="O43" s="267"/>
      <c r="P43" s="241"/>
      <c r="Q43" s="241"/>
      <c r="R43" s="241"/>
      <c r="S43" s="241"/>
    </row>
    <row r="44" spans="1:48" ht="17.25" customHeight="1" x14ac:dyDescent="0.2">
      <c r="A44" s="239"/>
      <c r="B44" s="581" t="str">
        <f>IF(OR(K34=0,(K35+K36)=0,K37=0,K38=0,K39=0),"  ACHTUNG !    Für Folgende Kennzahlen wurden noch keine Daten eingegeben:","")</f>
        <v xml:space="preserve">  ACHTUNG !    Für Folgende Kennzahlen wurden noch keine Daten eingegeben:</v>
      </c>
      <c r="C44" s="582"/>
      <c r="D44" s="582"/>
      <c r="E44" s="582"/>
      <c r="F44" s="582"/>
      <c r="G44" s="582"/>
      <c r="H44" s="582"/>
      <c r="I44" s="582"/>
      <c r="J44" s="582"/>
      <c r="K44" s="582"/>
      <c r="L44" s="582"/>
      <c r="M44" s="583"/>
      <c r="N44" s="286"/>
      <c r="O44" s="267"/>
      <c r="P44" s="241"/>
      <c r="Q44" s="241"/>
      <c r="R44" s="241"/>
      <c r="S44" s="241"/>
    </row>
    <row r="45" spans="1:48" s="332" customFormat="1" ht="15" customHeight="1" x14ac:dyDescent="0.2">
      <c r="A45" s="328"/>
      <c r="B45" s="584" t="str">
        <f>CONCATENATE(IF(K34=0," 1. Einkommen",""),IF(AND(K35=0,K36=0)," / 2. Eigenkapitalveränderung",""),IF(K37=0," / 3. Eigenkapitalquote",""),IF(K38=0," / 4. Gesamtkapitalrentabilität",""),IF(K39=0," / 5. Ausschöpfung d. KDG",""))</f>
        <v xml:space="preserve"> 1. Einkommen / 2. Eigenkapitalveränderung / 3. Eigenkapitalquote / 4. Gesamtkapitalrentabilität / 5. Ausschöpfung d. KDG</v>
      </c>
      <c r="C45" s="585"/>
      <c r="D45" s="585"/>
      <c r="E45" s="585"/>
      <c r="F45" s="585"/>
      <c r="G45" s="585"/>
      <c r="H45" s="585"/>
      <c r="I45" s="585"/>
      <c r="J45" s="585"/>
      <c r="K45" s="585"/>
      <c r="L45" s="585"/>
      <c r="M45" s="586"/>
      <c r="N45" s="329"/>
      <c r="O45" s="330"/>
      <c r="P45" s="331"/>
      <c r="Q45" s="331"/>
      <c r="R45" s="331"/>
      <c r="S45" s="331"/>
      <c r="T45" s="328"/>
      <c r="U45" s="328"/>
      <c r="V45" s="328"/>
      <c r="W45" s="328"/>
      <c r="X45" s="328"/>
      <c r="Y45" s="328"/>
      <c r="Z45" s="328"/>
      <c r="AA45" s="328"/>
      <c r="AB45" s="328"/>
      <c r="AC45" s="328"/>
      <c r="AD45" s="328"/>
      <c r="AE45" s="328"/>
      <c r="AF45" s="328"/>
      <c r="AG45" s="328"/>
      <c r="AH45" s="328"/>
      <c r="AI45" s="328"/>
      <c r="AJ45" s="328"/>
      <c r="AK45" s="328"/>
      <c r="AL45" s="328"/>
      <c r="AM45" s="328"/>
      <c r="AN45" s="328"/>
      <c r="AO45" s="328"/>
      <c r="AP45" s="328"/>
      <c r="AQ45" s="328"/>
      <c r="AR45" s="328"/>
      <c r="AS45" s="328"/>
      <c r="AT45" s="328"/>
      <c r="AU45" s="328"/>
      <c r="AV45" s="328"/>
    </row>
    <row r="46" spans="1:48" s="312" customFormat="1" ht="33.75" customHeight="1" thickBot="1" x14ac:dyDescent="0.4">
      <c r="A46" s="310"/>
      <c r="B46" s="464" t="s">
        <v>40</v>
      </c>
      <c r="C46" s="464"/>
      <c r="D46" s="464"/>
      <c r="E46" s="464"/>
      <c r="F46" s="464"/>
      <c r="G46" s="464"/>
      <c r="H46" s="464"/>
      <c r="I46" s="465"/>
      <c r="J46" s="291"/>
      <c r="K46" s="291"/>
      <c r="L46" s="291"/>
      <c r="M46" s="291"/>
      <c r="N46" s="310"/>
      <c r="O46" s="311"/>
      <c r="P46" s="311"/>
      <c r="Q46" s="311"/>
      <c r="R46" s="311"/>
      <c r="S46" s="311"/>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row>
    <row r="47" spans="1:48" ht="7.5" customHeight="1" thickBot="1" x14ac:dyDescent="0.25">
      <c r="A47" s="239"/>
      <c r="B47" s="239"/>
      <c r="C47" s="239"/>
      <c r="D47" s="239"/>
      <c r="E47" s="239"/>
      <c r="F47" s="587"/>
      <c r="G47" s="587"/>
      <c r="H47" s="587"/>
      <c r="I47" s="587"/>
      <c r="J47" s="587"/>
      <c r="K47" s="587"/>
      <c r="L47" s="587"/>
      <c r="M47" s="587"/>
      <c r="N47" s="333"/>
      <c r="O47" s="241"/>
      <c r="P47" s="241"/>
      <c r="Q47" s="241"/>
      <c r="R47" s="241"/>
      <c r="S47" s="241"/>
    </row>
    <row r="48" spans="1:48" s="334" customFormat="1" ht="21.75" customHeight="1" x14ac:dyDescent="0.2">
      <c r="A48" s="244"/>
      <c r="B48" s="556" t="s">
        <v>41</v>
      </c>
      <c r="C48" s="557"/>
      <c r="D48" s="558" t="s">
        <v>37</v>
      </c>
      <c r="E48" s="559"/>
      <c r="F48" s="559"/>
      <c r="G48" s="560" t="s">
        <v>42</v>
      </c>
      <c r="H48" s="561"/>
      <c r="I48" s="561"/>
      <c r="J48" s="561"/>
      <c r="K48" s="561"/>
      <c r="L48" s="561"/>
      <c r="M48" s="562"/>
      <c r="N48" s="244"/>
      <c r="O48" s="246"/>
      <c r="P48" s="246"/>
      <c r="Q48" s="246"/>
      <c r="R48" s="246"/>
      <c r="S48" s="246"/>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1:48" s="334" customFormat="1" ht="20.100000000000001" customHeight="1" x14ac:dyDescent="0.2">
      <c r="A49" s="244"/>
      <c r="B49" s="596" t="s">
        <v>43</v>
      </c>
      <c r="C49" s="597"/>
      <c r="D49" s="598" t="str">
        <f>CONCATENATE(IF(Back_Rahmen!F32&lt;&gt;"","&gt;= ",""),Back_Rahmen!F32,IF(AND(Back_Rahmen!F32&lt;&gt;"",Back_Rahmen!F33&lt;&gt;"")," bis ",""),IF(Back_Rahmen!F33&lt;&gt;"","&lt;= ",""),Back_Rahmen!F33)</f>
        <v>&gt;= 5 bis &lt;= 10</v>
      </c>
      <c r="E49" s="599"/>
      <c r="F49" s="599"/>
      <c r="G49" s="600" t="s">
        <v>44</v>
      </c>
      <c r="H49" s="601"/>
      <c r="I49" s="601"/>
      <c r="J49" s="601"/>
      <c r="K49" s="601"/>
      <c r="L49" s="601"/>
      <c r="M49" s="602"/>
      <c r="N49" s="244"/>
      <c r="O49" s="246"/>
      <c r="P49" s="246"/>
      <c r="Q49" s="246"/>
      <c r="R49" s="246"/>
      <c r="S49" s="246"/>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1:48" s="334" customFormat="1" ht="20.100000000000001" customHeight="1" x14ac:dyDescent="0.2">
      <c r="A50" s="244"/>
      <c r="B50" s="603" t="s">
        <v>45</v>
      </c>
      <c r="C50" s="604"/>
      <c r="D50" s="605" t="str">
        <f>CONCATENATE(IF(Back_Rahmen!G32&lt;&gt;"","&gt; ",""),Back_Rahmen!G32,IF(AND(Back_Rahmen!G32&lt;&gt;"",Back_Rahmen!G33&lt;&gt;"")," bis ",""),IF(Back_Rahmen!G33&lt;&gt;"","&lt;= ",""),Back_Rahmen!G33)</f>
        <v>&gt; 10 bis &lt;= 40</v>
      </c>
      <c r="E50" s="606"/>
      <c r="F50" s="606"/>
      <c r="G50" s="607" t="s">
        <v>46</v>
      </c>
      <c r="H50" s="608"/>
      <c r="I50" s="608"/>
      <c r="J50" s="608"/>
      <c r="K50" s="608"/>
      <c r="L50" s="608"/>
      <c r="M50" s="609"/>
      <c r="N50" s="244"/>
      <c r="O50" s="246"/>
      <c r="P50" s="246"/>
      <c r="Q50" s="246"/>
      <c r="R50" s="246"/>
      <c r="S50" s="246"/>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1:48" s="334" customFormat="1" ht="20.100000000000001" customHeight="1" thickBot="1" x14ac:dyDescent="0.25">
      <c r="A51" s="244"/>
      <c r="B51" s="588" t="s">
        <v>47</v>
      </c>
      <c r="C51" s="589"/>
      <c r="D51" s="590" t="str">
        <f>CONCATENATE(IF(Back_Rahmen!H32&lt;&gt;"","&gt; ",""),Back_Rahmen!H32,IF(AND(Back_Rahmen!H32&lt;&gt;"",Back_Rahmen!H33&lt;&gt;"")," bis ",""),IF(Back_Rahmen!H33&lt;&gt;"","&lt;= ",""),Back_Rahmen!H33)</f>
        <v>&gt; 40</v>
      </c>
      <c r="E51" s="590"/>
      <c r="F51" s="590"/>
      <c r="G51" s="591" t="s">
        <v>44</v>
      </c>
      <c r="H51" s="592"/>
      <c r="I51" s="592"/>
      <c r="J51" s="592"/>
      <c r="K51" s="592"/>
      <c r="L51" s="592"/>
      <c r="M51" s="593"/>
      <c r="N51" s="244"/>
      <c r="O51" s="246"/>
      <c r="P51" s="246"/>
      <c r="Q51" s="246"/>
      <c r="R51" s="246"/>
      <c r="S51" s="246"/>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1:48" ht="15" thickBot="1" x14ac:dyDescent="0.25">
      <c r="A52" s="239"/>
      <c r="B52" s="239"/>
      <c r="C52" s="239"/>
      <c r="D52" s="239"/>
      <c r="E52" s="239"/>
      <c r="F52" s="239"/>
      <c r="G52" s="239"/>
      <c r="H52" s="239"/>
      <c r="I52" s="335"/>
      <c r="J52" s="335"/>
      <c r="K52" s="335"/>
      <c r="L52" s="335"/>
      <c r="M52" s="239"/>
      <c r="N52" s="239"/>
      <c r="O52" s="241"/>
      <c r="P52" s="241"/>
      <c r="Q52" s="241"/>
      <c r="R52" s="241"/>
      <c r="S52" s="241"/>
    </row>
    <row r="53" spans="1:48" ht="27" thickBot="1" x14ac:dyDescent="0.45">
      <c r="A53" s="239"/>
      <c r="B53" s="594" t="s">
        <v>48</v>
      </c>
      <c r="C53" s="594"/>
      <c r="D53" s="594"/>
      <c r="E53" s="595"/>
      <c r="F53" s="595"/>
      <c r="G53" s="239"/>
      <c r="H53" s="336" t="str">
        <f>IF(OR(M34=0,(M35+M36)=0,M37=0,M38=0,M39=0),"",Back_Rahmen!D35)</f>
        <v/>
      </c>
      <c r="I53" s="239"/>
      <c r="J53" s="239"/>
      <c r="K53" s="239"/>
      <c r="L53" s="239"/>
      <c r="M53" s="239"/>
      <c r="N53" s="239"/>
      <c r="O53" s="241"/>
      <c r="P53" s="241"/>
      <c r="Q53" s="241"/>
      <c r="R53" s="241"/>
      <c r="S53" s="241"/>
    </row>
    <row r="54" spans="1:48" x14ac:dyDescent="0.2">
      <c r="A54" s="239"/>
      <c r="B54" s="239"/>
      <c r="C54" s="239"/>
      <c r="D54" s="239"/>
      <c r="E54" s="239"/>
      <c r="F54" s="239"/>
      <c r="G54" s="239"/>
      <c r="H54" s="239"/>
      <c r="I54" s="239"/>
      <c r="J54" s="239"/>
      <c r="K54" s="239"/>
      <c r="L54" s="239"/>
      <c r="M54" s="239"/>
      <c r="N54" s="239"/>
      <c r="O54" s="241"/>
      <c r="P54" s="241"/>
      <c r="Q54" s="241"/>
      <c r="R54" s="241"/>
      <c r="S54" s="241"/>
    </row>
    <row r="55" spans="1:48" x14ac:dyDescent="0.2">
      <c r="A55" s="241"/>
      <c r="B55" s="241"/>
      <c r="C55" s="241"/>
      <c r="D55" s="241"/>
      <c r="E55" s="241"/>
      <c r="F55" s="241"/>
      <c r="G55" s="241"/>
      <c r="H55" s="241"/>
      <c r="I55" s="241"/>
      <c r="J55" s="241"/>
      <c r="K55" s="241"/>
      <c r="L55" s="241"/>
      <c r="M55" s="241"/>
      <c r="N55" s="241"/>
      <c r="O55" s="241"/>
      <c r="P55" s="241"/>
      <c r="Q55" s="241"/>
      <c r="R55" s="241"/>
      <c r="S55" s="241"/>
    </row>
    <row r="56" spans="1:48" x14ac:dyDescent="0.2">
      <c r="A56" s="241"/>
      <c r="B56" s="241"/>
      <c r="C56" s="241"/>
      <c r="D56" s="241"/>
      <c r="E56" s="241"/>
      <c r="F56" s="241"/>
      <c r="G56" s="241"/>
      <c r="H56" s="241"/>
      <c r="I56" s="241"/>
      <c r="J56" s="241"/>
      <c r="K56" s="241"/>
      <c r="L56" s="241"/>
      <c r="M56" s="241"/>
      <c r="N56" s="241"/>
      <c r="O56" s="241"/>
      <c r="P56" s="241"/>
      <c r="Q56" s="241"/>
      <c r="R56" s="241"/>
      <c r="S56" s="241"/>
    </row>
    <row r="57" spans="1:48" x14ac:dyDescent="0.2">
      <c r="A57" s="241"/>
      <c r="B57" s="241"/>
      <c r="C57" s="241"/>
      <c r="D57" s="241"/>
      <c r="E57" s="241"/>
      <c r="F57" s="241"/>
      <c r="G57" s="241"/>
      <c r="H57" s="241"/>
      <c r="I57" s="241"/>
      <c r="J57" s="241"/>
      <c r="K57" s="241"/>
      <c r="L57" s="241"/>
      <c r="M57" s="241"/>
      <c r="N57" s="241"/>
      <c r="O57" s="241"/>
      <c r="P57" s="241"/>
      <c r="Q57" s="241"/>
      <c r="R57" s="241"/>
      <c r="S57" s="241"/>
    </row>
    <row r="58" spans="1:48" x14ac:dyDescent="0.2">
      <c r="A58" s="241"/>
      <c r="B58" s="241"/>
      <c r="C58" s="241"/>
      <c r="D58" s="241"/>
      <c r="E58" s="241"/>
      <c r="F58" s="241"/>
      <c r="G58" s="241"/>
      <c r="H58" s="241"/>
      <c r="I58" s="241"/>
      <c r="J58" s="241"/>
      <c r="K58" s="241"/>
      <c r="L58" s="241"/>
      <c r="M58" s="241"/>
      <c r="N58" s="241"/>
      <c r="O58" s="241"/>
      <c r="P58" s="241"/>
      <c r="Q58" s="241"/>
      <c r="R58" s="241"/>
      <c r="S58" s="241"/>
    </row>
    <row r="59" spans="1:48" x14ac:dyDescent="0.2">
      <c r="A59" s="241"/>
      <c r="B59" s="241"/>
      <c r="C59" s="241"/>
      <c r="D59" s="241"/>
      <c r="E59" s="241"/>
      <c r="F59" s="241"/>
      <c r="G59" s="241"/>
      <c r="H59" s="241"/>
      <c r="I59" s="241"/>
      <c r="J59" s="241"/>
      <c r="K59" s="241"/>
      <c r="L59" s="241"/>
      <c r="M59" s="241"/>
      <c r="N59" s="241"/>
      <c r="O59" s="241"/>
      <c r="P59" s="241"/>
      <c r="Q59" s="241"/>
      <c r="R59" s="241"/>
      <c r="S59" s="241"/>
    </row>
    <row r="60" spans="1:48" x14ac:dyDescent="0.2">
      <c r="A60" s="241"/>
      <c r="B60" s="241"/>
      <c r="C60" s="241"/>
      <c r="D60" s="241"/>
      <c r="E60" s="241"/>
      <c r="F60" s="241"/>
      <c r="G60" s="241"/>
      <c r="H60" s="241"/>
      <c r="I60" s="241"/>
      <c r="J60" s="241"/>
      <c r="K60" s="241"/>
      <c r="L60" s="241"/>
      <c r="M60" s="241"/>
      <c r="N60" s="241"/>
      <c r="O60" s="241"/>
      <c r="P60" s="241"/>
      <c r="Q60" s="241"/>
      <c r="R60" s="241"/>
      <c r="S60" s="241"/>
    </row>
    <row r="61" spans="1:48" x14ac:dyDescent="0.2">
      <c r="A61" s="241"/>
      <c r="B61" s="241"/>
      <c r="C61" s="241"/>
      <c r="D61" s="241"/>
      <c r="E61" s="241"/>
      <c r="F61" s="241"/>
      <c r="G61" s="241"/>
      <c r="H61" s="241"/>
      <c r="I61" s="241"/>
      <c r="J61" s="241"/>
      <c r="K61" s="241"/>
      <c r="L61" s="241"/>
      <c r="M61" s="241"/>
      <c r="N61" s="241"/>
      <c r="O61" s="241"/>
      <c r="P61" s="241"/>
      <c r="Q61" s="241"/>
      <c r="R61" s="241"/>
      <c r="S61" s="241"/>
    </row>
    <row r="62" spans="1:48" x14ac:dyDescent="0.2">
      <c r="A62" s="241"/>
      <c r="B62" s="241"/>
      <c r="C62" s="241"/>
      <c r="D62" s="241"/>
      <c r="E62" s="241"/>
      <c r="F62" s="241"/>
      <c r="G62" s="241"/>
      <c r="H62" s="241"/>
      <c r="I62" s="241"/>
      <c r="J62" s="241"/>
      <c r="K62" s="241"/>
      <c r="L62" s="241"/>
      <c r="M62" s="241"/>
      <c r="N62" s="241"/>
      <c r="O62" s="241"/>
      <c r="P62" s="241"/>
      <c r="Q62" s="241"/>
      <c r="R62" s="241"/>
      <c r="S62" s="241"/>
    </row>
    <row r="63" spans="1:48" x14ac:dyDescent="0.2">
      <c r="A63" s="241"/>
      <c r="B63" s="241"/>
      <c r="C63" s="241"/>
      <c r="D63" s="241"/>
      <c r="E63" s="241"/>
      <c r="F63" s="241"/>
      <c r="G63" s="241"/>
      <c r="H63" s="241"/>
      <c r="I63" s="241"/>
      <c r="J63" s="241"/>
      <c r="K63" s="241"/>
      <c r="L63" s="241"/>
      <c r="M63" s="241"/>
      <c r="N63" s="241"/>
      <c r="O63" s="241"/>
      <c r="P63" s="241"/>
      <c r="Q63" s="241"/>
      <c r="R63" s="241"/>
      <c r="S63" s="241"/>
    </row>
    <row r="64" spans="1:48" x14ac:dyDescent="0.2">
      <c r="A64" s="241"/>
      <c r="B64" s="241"/>
      <c r="C64" s="241"/>
      <c r="D64" s="241"/>
      <c r="E64" s="241"/>
      <c r="F64" s="241"/>
      <c r="G64" s="241"/>
      <c r="H64" s="241"/>
      <c r="I64" s="241"/>
      <c r="J64" s="241"/>
      <c r="K64" s="241"/>
      <c r="L64" s="241"/>
      <c r="M64" s="241"/>
      <c r="N64" s="241"/>
      <c r="O64" s="241"/>
      <c r="P64" s="241"/>
      <c r="Q64" s="241"/>
      <c r="R64" s="241"/>
      <c r="S64" s="241"/>
    </row>
    <row r="65" spans="1:19" x14ac:dyDescent="0.2">
      <c r="A65" s="241"/>
      <c r="B65" s="241"/>
      <c r="C65" s="241"/>
      <c r="D65" s="241"/>
      <c r="E65" s="241"/>
      <c r="F65" s="241"/>
      <c r="G65" s="241"/>
      <c r="H65" s="241"/>
      <c r="I65" s="241"/>
      <c r="J65" s="241"/>
      <c r="K65" s="241"/>
      <c r="L65" s="241"/>
      <c r="M65" s="241"/>
      <c r="N65" s="241"/>
      <c r="O65" s="241"/>
      <c r="P65" s="241"/>
      <c r="Q65" s="241"/>
      <c r="R65" s="241"/>
      <c r="S65" s="241"/>
    </row>
    <row r="66" spans="1:19" x14ac:dyDescent="0.2">
      <c r="A66" s="241"/>
      <c r="B66" s="337"/>
      <c r="C66" s="337"/>
      <c r="D66" s="337"/>
      <c r="E66" s="337"/>
      <c r="F66" s="337"/>
      <c r="G66" s="241"/>
      <c r="H66" s="241"/>
      <c r="I66" s="241"/>
      <c r="J66" s="241"/>
      <c r="K66" s="241"/>
      <c r="L66" s="241"/>
      <c r="M66" s="241"/>
      <c r="N66" s="241"/>
      <c r="O66" s="241"/>
      <c r="P66" s="241"/>
      <c r="Q66" s="241"/>
      <c r="R66" s="241"/>
      <c r="S66" s="241"/>
    </row>
    <row r="67" spans="1:19" x14ac:dyDescent="0.2">
      <c r="A67" s="241"/>
      <c r="B67" s="337"/>
      <c r="C67" s="337"/>
      <c r="D67" s="337"/>
      <c r="E67" s="337"/>
      <c r="F67" s="337"/>
      <c r="G67" s="241"/>
      <c r="H67" s="241"/>
      <c r="I67" s="241"/>
      <c r="J67" s="241"/>
      <c r="K67" s="241"/>
      <c r="L67" s="241"/>
      <c r="M67" s="241"/>
      <c r="N67" s="241"/>
      <c r="O67" s="241"/>
      <c r="P67" s="241"/>
      <c r="Q67" s="241"/>
      <c r="R67" s="241"/>
      <c r="S67" s="241"/>
    </row>
    <row r="68" spans="1:19" x14ac:dyDescent="0.2">
      <c r="A68" s="241"/>
      <c r="B68" s="337"/>
      <c r="C68" s="337"/>
      <c r="D68" s="337"/>
      <c r="E68" s="337"/>
      <c r="F68" s="337"/>
      <c r="G68" s="241"/>
      <c r="H68" s="241"/>
      <c r="I68" s="241"/>
      <c r="J68" s="241"/>
      <c r="K68" s="241"/>
      <c r="L68" s="241"/>
      <c r="M68" s="241"/>
      <c r="N68" s="241"/>
      <c r="O68" s="241"/>
      <c r="P68" s="241"/>
      <c r="Q68" s="241"/>
      <c r="R68" s="241"/>
      <c r="S68" s="241"/>
    </row>
    <row r="69" spans="1:19" x14ac:dyDescent="0.2">
      <c r="A69" s="241"/>
      <c r="B69" s="337"/>
      <c r="C69" s="337"/>
      <c r="D69" s="337"/>
      <c r="E69" s="337"/>
      <c r="F69" s="337"/>
      <c r="G69" s="241"/>
      <c r="H69" s="241"/>
      <c r="I69" s="241"/>
      <c r="J69" s="241"/>
      <c r="K69" s="241"/>
      <c r="L69" s="241"/>
      <c r="M69" s="241"/>
      <c r="N69" s="241"/>
      <c r="O69" s="241"/>
      <c r="P69" s="241"/>
      <c r="Q69" s="241"/>
      <c r="R69" s="241"/>
      <c r="S69" s="241"/>
    </row>
    <row r="70" spans="1:19" x14ac:dyDescent="0.2">
      <c r="A70" s="241"/>
      <c r="B70" s="241"/>
      <c r="C70" s="241"/>
      <c r="D70" s="241"/>
      <c r="E70" s="241"/>
      <c r="F70" s="241"/>
      <c r="G70" s="241"/>
      <c r="H70" s="241"/>
      <c r="I70" s="241"/>
      <c r="J70" s="241"/>
      <c r="K70" s="241"/>
      <c r="L70" s="241"/>
      <c r="M70" s="241"/>
      <c r="N70" s="241"/>
      <c r="O70" s="241"/>
      <c r="P70" s="241"/>
      <c r="Q70" s="241"/>
      <c r="R70" s="241"/>
      <c r="S70" s="241"/>
    </row>
    <row r="71" spans="1:19" x14ac:dyDescent="0.2">
      <c r="A71" s="241"/>
      <c r="B71" s="241"/>
      <c r="C71" s="241"/>
      <c r="D71" s="241"/>
      <c r="E71" s="241"/>
      <c r="F71" s="241"/>
      <c r="G71" s="241"/>
      <c r="H71" s="241"/>
      <c r="I71" s="241"/>
      <c r="J71" s="241"/>
      <c r="K71" s="241"/>
      <c r="L71" s="241"/>
      <c r="M71" s="241"/>
      <c r="N71" s="241"/>
      <c r="O71" s="241"/>
      <c r="P71" s="241"/>
      <c r="Q71" s="241"/>
      <c r="R71" s="241"/>
      <c r="S71" s="241"/>
    </row>
    <row r="72" spans="1:19" x14ac:dyDescent="0.2">
      <c r="A72" s="241"/>
      <c r="B72" s="241"/>
      <c r="C72" s="241"/>
      <c r="D72" s="241"/>
      <c r="E72" s="241"/>
      <c r="F72" s="241"/>
      <c r="G72" s="241"/>
      <c r="H72" s="241"/>
      <c r="I72" s="241"/>
      <c r="J72" s="241"/>
      <c r="K72" s="241"/>
      <c r="L72" s="241"/>
      <c r="M72" s="241"/>
      <c r="N72" s="241"/>
      <c r="O72" s="241"/>
      <c r="P72" s="241"/>
      <c r="Q72" s="241"/>
      <c r="R72" s="241"/>
      <c r="S72" s="241"/>
    </row>
    <row r="73" spans="1:19" x14ac:dyDescent="0.2">
      <c r="A73" s="241"/>
      <c r="B73" s="241"/>
      <c r="C73" s="241"/>
      <c r="D73" s="241"/>
      <c r="E73" s="241"/>
      <c r="F73" s="241"/>
      <c r="G73" s="241"/>
      <c r="H73" s="241"/>
      <c r="I73" s="241"/>
      <c r="J73" s="241"/>
      <c r="K73" s="241"/>
      <c r="L73" s="241"/>
      <c r="M73" s="241"/>
      <c r="N73" s="241"/>
      <c r="O73" s="241"/>
      <c r="P73" s="241"/>
      <c r="Q73" s="241"/>
      <c r="R73" s="241"/>
      <c r="S73" s="241"/>
    </row>
    <row r="74" spans="1:19" x14ac:dyDescent="0.2">
      <c r="A74" s="241"/>
      <c r="B74" s="241"/>
      <c r="C74" s="241"/>
      <c r="D74" s="241"/>
      <c r="E74" s="241"/>
      <c r="F74" s="241"/>
      <c r="G74" s="241"/>
      <c r="H74" s="241"/>
      <c r="I74" s="241"/>
      <c r="J74" s="241"/>
      <c r="K74" s="241"/>
      <c r="L74" s="241"/>
      <c r="M74" s="241"/>
      <c r="N74" s="241"/>
      <c r="O74" s="241"/>
      <c r="P74" s="241"/>
      <c r="Q74" s="241"/>
      <c r="R74" s="241"/>
      <c r="S74" s="241"/>
    </row>
    <row r="75" spans="1:19" x14ac:dyDescent="0.2">
      <c r="A75" s="241"/>
      <c r="B75" s="241"/>
      <c r="C75" s="241"/>
      <c r="D75" s="241"/>
      <c r="E75" s="241"/>
      <c r="F75" s="241"/>
      <c r="G75" s="241"/>
      <c r="H75" s="241"/>
      <c r="I75" s="241"/>
      <c r="J75" s="241"/>
      <c r="K75" s="241"/>
      <c r="L75" s="241"/>
      <c r="M75" s="241"/>
      <c r="N75" s="241"/>
      <c r="O75" s="241"/>
      <c r="P75" s="241"/>
      <c r="Q75" s="241"/>
      <c r="R75" s="241"/>
      <c r="S75" s="241"/>
    </row>
    <row r="76" spans="1:19" x14ac:dyDescent="0.2">
      <c r="A76" s="241"/>
      <c r="B76" s="241"/>
      <c r="C76" s="241"/>
      <c r="D76" s="241"/>
      <c r="E76" s="241"/>
      <c r="F76" s="241"/>
      <c r="G76" s="241"/>
      <c r="H76" s="241"/>
      <c r="I76" s="241"/>
      <c r="J76" s="241"/>
      <c r="K76" s="241"/>
      <c r="L76" s="241"/>
      <c r="M76" s="241"/>
      <c r="N76" s="241"/>
      <c r="O76" s="241"/>
      <c r="P76" s="241"/>
      <c r="Q76" s="241"/>
      <c r="R76" s="241"/>
      <c r="S76" s="241"/>
    </row>
    <row r="77" spans="1:19" x14ac:dyDescent="0.2">
      <c r="A77" s="241"/>
      <c r="B77" s="241"/>
      <c r="C77" s="241"/>
      <c r="D77" s="241"/>
      <c r="E77" s="241"/>
      <c r="F77" s="241"/>
      <c r="G77" s="241"/>
      <c r="H77" s="241"/>
      <c r="I77" s="241"/>
      <c r="J77" s="241"/>
      <c r="K77" s="241"/>
      <c r="L77" s="241"/>
      <c r="M77" s="241"/>
      <c r="N77" s="241"/>
      <c r="O77" s="241"/>
      <c r="P77" s="241"/>
      <c r="Q77" s="241"/>
      <c r="R77" s="241"/>
      <c r="S77" s="241"/>
    </row>
    <row r="78" spans="1:19" x14ac:dyDescent="0.2">
      <c r="A78" s="241"/>
      <c r="B78" s="241"/>
      <c r="C78" s="241"/>
      <c r="D78" s="241"/>
      <c r="E78" s="241"/>
      <c r="F78" s="241"/>
      <c r="G78" s="241"/>
      <c r="H78" s="241"/>
      <c r="I78" s="241"/>
      <c r="J78" s="241"/>
      <c r="K78" s="241"/>
      <c r="L78" s="241"/>
      <c r="M78" s="241"/>
      <c r="N78" s="241"/>
      <c r="O78" s="241"/>
      <c r="P78" s="241"/>
      <c r="Q78" s="241"/>
      <c r="R78" s="241"/>
      <c r="S78" s="241"/>
    </row>
    <row r="79" spans="1:19" x14ac:dyDescent="0.2">
      <c r="A79" s="241"/>
      <c r="B79" s="241"/>
      <c r="C79" s="241"/>
      <c r="D79" s="241"/>
      <c r="E79" s="241"/>
      <c r="F79" s="241"/>
      <c r="G79" s="241"/>
      <c r="H79" s="241"/>
      <c r="I79" s="241"/>
      <c r="J79" s="241"/>
      <c r="K79" s="241"/>
      <c r="L79" s="241"/>
      <c r="M79" s="241"/>
      <c r="N79" s="241"/>
      <c r="O79" s="241"/>
      <c r="P79" s="241"/>
      <c r="Q79" s="241"/>
      <c r="R79" s="241"/>
      <c r="S79" s="241"/>
    </row>
    <row r="80" spans="1:19" x14ac:dyDescent="0.2">
      <c r="A80" s="241"/>
      <c r="B80" s="241"/>
      <c r="C80" s="241"/>
      <c r="D80" s="241"/>
      <c r="E80" s="241"/>
      <c r="F80" s="241"/>
      <c r="G80" s="241"/>
      <c r="H80" s="241"/>
      <c r="I80" s="241"/>
      <c r="J80" s="241"/>
      <c r="K80" s="241"/>
      <c r="L80" s="241"/>
      <c r="M80" s="241"/>
      <c r="N80" s="241"/>
      <c r="O80" s="241"/>
      <c r="P80" s="241"/>
      <c r="Q80" s="241"/>
      <c r="R80" s="241"/>
      <c r="S80" s="241"/>
    </row>
    <row r="81" spans="1:19" x14ac:dyDescent="0.2">
      <c r="A81" s="241"/>
      <c r="B81" s="241"/>
      <c r="C81" s="241"/>
      <c r="D81" s="241"/>
      <c r="E81" s="241"/>
      <c r="F81" s="241"/>
      <c r="G81" s="241"/>
      <c r="H81" s="241"/>
      <c r="I81" s="241"/>
      <c r="J81" s="241"/>
      <c r="K81" s="241"/>
      <c r="L81" s="241"/>
      <c r="M81" s="241"/>
      <c r="N81" s="241"/>
      <c r="O81" s="241"/>
      <c r="P81" s="241"/>
      <c r="Q81" s="241"/>
      <c r="R81" s="241"/>
      <c r="S81" s="241"/>
    </row>
    <row r="82" spans="1:19" x14ac:dyDescent="0.2">
      <c r="A82" s="239"/>
      <c r="B82" s="239"/>
      <c r="C82" s="239"/>
      <c r="D82" s="239"/>
      <c r="E82" s="239"/>
      <c r="F82" s="239"/>
      <c r="G82" s="239"/>
      <c r="H82" s="239"/>
      <c r="I82" s="239"/>
      <c r="J82" s="239"/>
      <c r="K82" s="239"/>
      <c r="L82" s="239"/>
      <c r="M82" s="239"/>
      <c r="N82" s="239"/>
      <c r="O82" s="239"/>
      <c r="P82" s="239"/>
      <c r="Q82" s="239"/>
      <c r="R82" s="239"/>
      <c r="S82" s="239"/>
    </row>
    <row r="83" spans="1:19" x14ac:dyDescent="0.2">
      <c r="A83" s="239"/>
      <c r="B83" s="239"/>
      <c r="C83" s="239"/>
      <c r="D83" s="239"/>
      <c r="E83" s="239"/>
      <c r="F83" s="239"/>
      <c r="G83" s="239"/>
      <c r="H83" s="239"/>
      <c r="I83" s="239"/>
      <c r="J83" s="239"/>
      <c r="K83" s="239"/>
      <c r="L83" s="239"/>
      <c r="M83" s="239"/>
      <c r="N83" s="239"/>
      <c r="O83" s="239"/>
      <c r="P83" s="239"/>
      <c r="Q83" s="239"/>
      <c r="R83" s="239"/>
      <c r="S83" s="239"/>
    </row>
    <row r="84" spans="1:19" x14ac:dyDescent="0.2">
      <c r="A84" s="239"/>
      <c r="B84" s="239"/>
      <c r="C84" s="239"/>
      <c r="D84" s="239"/>
      <c r="E84" s="239"/>
      <c r="F84" s="239"/>
      <c r="G84" s="239"/>
      <c r="H84" s="239"/>
      <c r="I84" s="239"/>
      <c r="J84" s="239"/>
      <c r="K84" s="239"/>
      <c r="L84" s="239"/>
      <c r="M84" s="239"/>
      <c r="N84" s="239"/>
      <c r="O84" s="239"/>
      <c r="P84" s="239"/>
      <c r="Q84" s="239"/>
      <c r="R84" s="239"/>
      <c r="S84" s="239"/>
    </row>
    <row r="85" spans="1:19" x14ac:dyDescent="0.2">
      <c r="A85" s="239"/>
      <c r="B85" s="239"/>
      <c r="C85" s="239"/>
      <c r="D85" s="239"/>
      <c r="E85" s="239"/>
      <c r="F85" s="239"/>
      <c r="G85" s="239"/>
      <c r="H85" s="239"/>
      <c r="I85" s="239"/>
      <c r="J85" s="239"/>
      <c r="K85" s="239"/>
      <c r="L85" s="239"/>
      <c r="M85" s="239"/>
      <c r="N85" s="239"/>
      <c r="O85" s="239"/>
      <c r="P85" s="239"/>
      <c r="Q85" s="239"/>
      <c r="R85" s="239"/>
      <c r="S85" s="239"/>
    </row>
    <row r="86" spans="1:19" x14ac:dyDescent="0.2">
      <c r="A86" s="239"/>
      <c r="B86" s="239"/>
      <c r="C86" s="239"/>
      <c r="D86" s="239"/>
      <c r="E86" s="239"/>
      <c r="F86" s="239"/>
      <c r="G86" s="239"/>
      <c r="H86" s="239"/>
      <c r="I86" s="239"/>
      <c r="J86" s="239"/>
      <c r="K86" s="239"/>
      <c r="L86" s="239"/>
      <c r="M86" s="239"/>
      <c r="N86" s="239"/>
      <c r="O86" s="239"/>
      <c r="P86" s="239"/>
      <c r="Q86" s="239"/>
      <c r="R86" s="239"/>
      <c r="S86" s="239"/>
    </row>
    <row r="87" spans="1:19" x14ac:dyDescent="0.2">
      <c r="A87" s="239"/>
      <c r="B87" s="239"/>
      <c r="C87" s="239"/>
      <c r="D87" s="239"/>
      <c r="E87" s="239"/>
      <c r="F87" s="239"/>
      <c r="G87" s="239"/>
      <c r="H87" s="239"/>
      <c r="I87" s="239"/>
      <c r="J87" s="239"/>
      <c r="K87" s="239"/>
      <c r="L87" s="239"/>
      <c r="M87" s="239"/>
      <c r="N87" s="239"/>
      <c r="O87" s="239"/>
      <c r="P87" s="239"/>
      <c r="Q87" s="239"/>
      <c r="R87" s="239"/>
      <c r="S87" s="239"/>
    </row>
    <row r="88" spans="1:19" x14ac:dyDescent="0.2">
      <c r="A88" s="239"/>
      <c r="B88" s="239"/>
      <c r="C88" s="239"/>
      <c r="D88" s="239"/>
      <c r="E88" s="239"/>
      <c r="F88" s="239"/>
      <c r="G88" s="239"/>
      <c r="H88" s="239"/>
      <c r="I88" s="239"/>
      <c r="J88" s="239"/>
      <c r="K88" s="239"/>
      <c r="L88" s="239"/>
      <c r="M88" s="239"/>
      <c r="N88" s="239"/>
      <c r="O88" s="239"/>
      <c r="P88" s="239"/>
      <c r="Q88" s="239"/>
      <c r="R88" s="239"/>
      <c r="S88" s="239"/>
    </row>
    <row r="89" spans="1:19" x14ac:dyDescent="0.2">
      <c r="A89" s="239"/>
      <c r="B89" s="239"/>
      <c r="C89" s="239"/>
      <c r="D89" s="239"/>
      <c r="E89" s="239"/>
      <c r="F89" s="239"/>
      <c r="G89" s="239"/>
      <c r="H89" s="239"/>
      <c r="I89" s="239"/>
      <c r="J89" s="239"/>
      <c r="K89" s="239"/>
      <c r="L89" s="239"/>
      <c r="M89" s="239"/>
      <c r="N89" s="239"/>
      <c r="O89" s="239"/>
      <c r="P89" s="239"/>
      <c r="Q89" s="239"/>
      <c r="R89" s="239"/>
      <c r="S89" s="239"/>
    </row>
    <row r="90" spans="1:19" x14ac:dyDescent="0.2">
      <c r="A90" s="239"/>
      <c r="B90" s="239"/>
      <c r="C90" s="239"/>
      <c r="D90" s="239"/>
      <c r="E90" s="239"/>
      <c r="F90" s="239"/>
      <c r="G90" s="239"/>
      <c r="H90" s="239"/>
      <c r="I90" s="239"/>
      <c r="J90" s="239"/>
      <c r="K90" s="239"/>
      <c r="L90" s="239"/>
      <c r="M90" s="239"/>
      <c r="N90" s="239"/>
      <c r="O90" s="239"/>
      <c r="P90" s="239"/>
      <c r="Q90" s="239"/>
      <c r="R90" s="239"/>
      <c r="S90" s="239"/>
    </row>
    <row r="91" spans="1:19" x14ac:dyDescent="0.2">
      <c r="A91" s="239"/>
      <c r="B91" s="239"/>
      <c r="C91" s="239"/>
      <c r="D91" s="239"/>
      <c r="E91" s="239"/>
      <c r="F91" s="239"/>
      <c r="G91" s="239"/>
      <c r="H91" s="239"/>
      <c r="I91" s="239"/>
      <c r="J91" s="239"/>
      <c r="K91" s="239"/>
      <c r="L91" s="239"/>
      <c r="M91" s="239"/>
      <c r="N91" s="239"/>
      <c r="O91" s="239"/>
      <c r="P91" s="239"/>
      <c r="Q91" s="239"/>
      <c r="R91" s="239"/>
      <c r="S91" s="239"/>
    </row>
    <row r="92" spans="1:19" s="239" customFormat="1" x14ac:dyDescent="0.2"/>
    <row r="93" spans="1:19" s="239" customFormat="1" x14ac:dyDescent="0.2"/>
    <row r="94" spans="1:19" s="239" customFormat="1" x14ac:dyDescent="0.2"/>
    <row r="95" spans="1:19" s="239" customFormat="1" x14ac:dyDescent="0.2"/>
    <row r="96" spans="1:19" s="239" customFormat="1" x14ac:dyDescent="0.2"/>
    <row r="97" s="239" customFormat="1" x14ac:dyDescent="0.2"/>
    <row r="98" s="239" customFormat="1" x14ac:dyDescent="0.2"/>
    <row r="99" s="239" customFormat="1" x14ac:dyDescent="0.2"/>
    <row r="100" s="239" customFormat="1" x14ac:dyDescent="0.2"/>
    <row r="101" s="239" customFormat="1" x14ac:dyDescent="0.2"/>
    <row r="102" s="239" customFormat="1" x14ac:dyDescent="0.2"/>
    <row r="103" s="239" customFormat="1" x14ac:dyDescent="0.2"/>
    <row r="104" s="239" customFormat="1" x14ac:dyDescent="0.2"/>
    <row r="105" s="239" customFormat="1" x14ac:dyDescent="0.2"/>
    <row r="106" s="239" customFormat="1" x14ac:dyDescent="0.2"/>
    <row r="107" s="239" customFormat="1" x14ac:dyDescent="0.2"/>
    <row r="108" s="239" customFormat="1" x14ac:dyDescent="0.2"/>
    <row r="109" s="239" customFormat="1" x14ac:dyDescent="0.2"/>
    <row r="110" s="239" customFormat="1" x14ac:dyDescent="0.2"/>
    <row r="111" s="239" customFormat="1" x14ac:dyDescent="0.2"/>
    <row r="112" s="239" customFormat="1" x14ac:dyDescent="0.2"/>
    <row r="113" s="239" customFormat="1" x14ac:dyDescent="0.2"/>
    <row r="114" s="239" customFormat="1" x14ac:dyDescent="0.2"/>
    <row r="115" s="239" customFormat="1" x14ac:dyDescent="0.2"/>
    <row r="116" s="239" customFormat="1" x14ac:dyDescent="0.2"/>
    <row r="117" s="239" customFormat="1" x14ac:dyDescent="0.2"/>
    <row r="118" s="239" customFormat="1" x14ac:dyDescent="0.2"/>
    <row r="119" s="239" customFormat="1" x14ac:dyDescent="0.2"/>
    <row r="120" s="239" customFormat="1" x14ac:dyDescent="0.2"/>
    <row r="121" s="239" customFormat="1" x14ac:dyDescent="0.2"/>
    <row r="122" s="239" customFormat="1" x14ac:dyDescent="0.2"/>
    <row r="123" s="239" customFormat="1" x14ac:dyDescent="0.2"/>
    <row r="124" s="239" customFormat="1" x14ac:dyDescent="0.2"/>
    <row r="125" s="239" customFormat="1" x14ac:dyDescent="0.2"/>
    <row r="126" s="239" customFormat="1" x14ac:dyDescent="0.2"/>
    <row r="127" s="239" customFormat="1" x14ac:dyDescent="0.2"/>
    <row r="128" s="239" customFormat="1" x14ac:dyDescent="0.2"/>
    <row r="129" s="239" customFormat="1" x14ac:dyDescent="0.2"/>
    <row r="130" s="239" customFormat="1" x14ac:dyDescent="0.2"/>
    <row r="131" s="239" customFormat="1" x14ac:dyDescent="0.2"/>
    <row r="132" s="239" customFormat="1" x14ac:dyDescent="0.2"/>
    <row r="133" s="239" customFormat="1" x14ac:dyDescent="0.2"/>
    <row r="134" s="239" customFormat="1" x14ac:dyDescent="0.2"/>
    <row r="135" s="239" customFormat="1" x14ac:dyDescent="0.2"/>
    <row r="136" s="239" customFormat="1" x14ac:dyDescent="0.2"/>
    <row r="137" s="239" customFormat="1" x14ac:dyDescent="0.2"/>
    <row r="138" s="239" customFormat="1" x14ac:dyDescent="0.2"/>
    <row r="139" s="239" customFormat="1" x14ac:dyDescent="0.2"/>
    <row r="140" s="239" customFormat="1" x14ac:dyDescent="0.2"/>
    <row r="141" s="239" customFormat="1" x14ac:dyDescent="0.2"/>
    <row r="142" s="239" customFormat="1" x14ac:dyDescent="0.2"/>
    <row r="143" s="239" customFormat="1" x14ac:dyDescent="0.2"/>
    <row r="144" s="239" customFormat="1" x14ac:dyDescent="0.2"/>
    <row r="145" s="239" customFormat="1" x14ac:dyDescent="0.2"/>
    <row r="146" s="239" customFormat="1" x14ac:dyDescent="0.2"/>
    <row r="147" s="239" customFormat="1" x14ac:dyDescent="0.2"/>
    <row r="148" s="239" customFormat="1" x14ac:dyDescent="0.2"/>
    <row r="149" s="239" customFormat="1" x14ac:dyDescent="0.2"/>
    <row r="150" s="239" customFormat="1" x14ac:dyDescent="0.2"/>
    <row r="151" s="239" customFormat="1" x14ac:dyDescent="0.2"/>
    <row r="152" s="239" customFormat="1" x14ac:dyDescent="0.2"/>
    <row r="153" s="239" customFormat="1" x14ac:dyDescent="0.2"/>
    <row r="154" s="239" customFormat="1" x14ac:dyDescent="0.2"/>
    <row r="155" s="239" customFormat="1" x14ac:dyDescent="0.2"/>
    <row r="156" s="239" customFormat="1" x14ac:dyDescent="0.2"/>
    <row r="157" s="239" customFormat="1" x14ac:dyDescent="0.2"/>
    <row r="158" s="239" customFormat="1" x14ac:dyDescent="0.2"/>
    <row r="159" s="239" customFormat="1" x14ac:dyDescent="0.2"/>
    <row r="160" s="239" customFormat="1" x14ac:dyDescent="0.2"/>
    <row r="161" s="239" customFormat="1" x14ac:dyDescent="0.2"/>
    <row r="162" s="239" customFormat="1" x14ac:dyDescent="0.2"/>
    <row r="163" s="239" customFormat="1" x14ac:dyDescent="0.2"/>
    <row r="164" s="239" customFormat="1" x14ac:dyDescent="0.2"/>
    <row r="165" s="239" customFormat="1" x14ac:dyDescent="0.2"/>
    <row r="166" s="239" customFormat="1" x14ac:dyDescent="0.2"/>
    <row r="167" s="239" customFormat="1" x14ac:dyDescent="0.2"/>
    <row r="168" s="239" customFormat="1" x14ac:dyDescent="0.2"/>
    <row r="169" s="239" customFormat="1" x14ac:dyDescent="0.2"/>
    <row r="170" s="239" customFormat="1" x14ac:dyDescent="0.2"/>
    <row r="171" s="239" customFormat="1" x14ac:dyDescent="0.2"/>
    <row r="172" s="239" customFormat="1" x14ac:dyDescent="0.2"/>
    <row r="173" s="239" customFormat="1" x14ac:dyDescent="0.2"/>
    <row r="174" s="239" customFormat="1" x14ac:dyDescent="0.2"/>
    <row r="175" s="239" customFormat="1" x14ac:dyDescent="0.2"/>
    <row r="176" s="239" customFormat="1" x14ac:dyDescent="0.2"/>
    <row r="177" s="239" customFormat="1" x14ac:dyDescent="0.2"/>
    <row r="178" s="239" customFormat="1" x14ac:dyDescent="0.2"/>
    <row r="179" s="239" customFormat="1" x14ac:dyDescent="0.2"/>
    <row r="180" s="239" customFormat="1" x14ac:dyDescent="0.2"/>
    <row r="181" s="239" customFormat="1" x14ac:dyDescent="0.2"/>
    <row r="182" s="239" customFormat="1" x14ac:dyDescent="0.2"/>
    <row r="183" s="239" customFormat="1" x14ac:dyDescent="0.2"/>
    <row r="184" s="239" customFormat="1" x14ac:dyDescent="0.2"/>
    <row r="185" s="239" customFormat="1" x14ac:dyDescent="0.2"/>
    <row r="186" s="239" customFormat="1" x14ac:dyDescent="0.2"/>
    <row r="187" s="239" customFormat="1" x14ac:dyDescent="0.2"/>
    <row r="188" s="239" customFormat="1" x14ac:dyDescent="0.2"/>
    <row r="189" s="239" customFormat="1" x14ac:dyDescent="0.2"/>
    <row r="190" s="239" customFormat="1" x14ac:dyDescent="0.2"/>
    <row r="191" s="239" customFormat="1" x14ac:dyDescent="0.2"/>
    <row r="192" s="239" customFormat="1" x14ac:dyDescent="0.2"/>
    <row r="193" s="239" customFormat="1" x14ac:dyDescent="0.2"/>
    <row r="194" s="239" customFormat="1" x14ac:dyDescent="0.2"/>
    <row r="195" s="239" customFormat="1" x14ac:dyDescent="0.2"/>
    <row r="196" s="239" customFormat="1" x14ac:dyDescent="0.2"/>
    <row r="197" s="239" customFormat="1" x14ac:dyDescent="0.2"/>
    <row r="198" s="239" customFormat="1" x14ac:dyDescent="0.2"/>
    <row r="199" s="239" customFormat="1" x14ac:dyDescent="0.2"/>
    <row r="200" s="239" customFormat="1" x14ac:dyDescent="0.2"/>
    <row r="201" s="239" customFormat="1" x14ac:dyDescent="0.2"/>
    <row r="202" s="239" customFormat="1" x14ac:dyDescent="0.2"/>
    <row r="203" s="239" customFormat="1" x14ac:dyDescent="0.2"/>
    <row r="204" s="239" customFormat="1" x14ac:dyDescent="0.2"/>
    <row r="205" s="239" customFormat="1" x14ac:dyDescent="0.2"/>
    <row r="206" s="239" customFormat="1" x14ac:dyDescent="0.2"/>
    <row r="207" s="239" customFormat="1" x14ac:dyDescent="0.2"/>
    <row r="208" s="239" customFormat="1" x14ac:dyDescent="0.2"/>
    <row r="209" s="239" customFormat="1" x14ac:dyDescent="0.2"/>
    <row r="210" s="239" customFormat="1" x14ac:dyDescent="0.2"/>
    <row r="211" s="239" customFormat="1" x14ac:dyDescent="0.2"/>
    <row r="212" s="239" customFormat="1" x14ac:dyDescent="0.2"/>
    <row r="213" s="239" customFormat="1" x14ac:dyDescent="0.2"/>
    <row r="214" s="239" customFormat="1" x14ac:dyDescent="0.2"/>
    <row r="215" s="239" customFormat="1" x14ac:dyDescent="0.2"/>
    <row r="216" s="239" customFormat="1" x14ac:dyDescent="0.2"/>
    <row r="217" s="239" customFormat="1" x14ac:dyDescent="0.2"/>
    <row r="218" s="239" customFormat="1" x14ac:dyDescent="0.2"/>
    <row r="219" s="239" customFormat="1" x14ac:dyDescent="0.2"/>
    <row r="220" s="239" customFormat="1" x14ac:dyDescent="0.2"/>
    <row r="221" s="239" customFormat="1" x14ac:dyDescent="0.2"/>
    <row r="222" s="239" customFormat="1" x14ac:dyDescent="0.2"/>
    <row r="223" s="239" customFormat="1" x14ac:dyDescent="0.2"/>
    <row r="224" s="239" customFormat="1" x14ac:dyDescent="0.2"/>
    <row r="225" s="239" customFormat="1" x14ac:dyDescent="0.2"/>
    <row r="226" s="239" customFormat="1" x14ac:dyDescent="0.2"/>
    <row r="227" s="239" customFormat="1" x14ac:dyDescent="0.2"/>
    <row r="228" s="239" customFormat="1" x14ac:dyDescent="0.2"/>
    <row r="229" s="239" customFormat="1" x14ac:dyDescent="0.2"/>
    <row r="230" s="239" customFormat="1" x14ac:dyDescent="0.2"/>
    <row r="231" s="239" customFormat="1" x14ac:dyDescent="0.2"/>
    <row r="232" s="239" customFormat="1" x14ac:dyDescent="0.2"/>
    <row r="233" s="239" customFormat="1" x14ac:dyDescent="0.2"/>
    <row r="234" s="239" customFormat="1" x14ac:dyDescent="0.2"/>
    <row r="235" s="239" customFormat="1" x14ac:dyDescent="0.2"/>
    <row r="236" s="239" customFormat="1" x14ac:dyDescent="0.2"/>
    <row r="237" s="239" customFormat="1" x14ac:dyDescent="0.2"/>
    <row r="238" s="239" customFormat="1" x14ac:dyDescent="0.2"/>
    <row r="239" s="239" customFormat="1" x14ac:dyDescent="0.2"/>
    <row r="240" s="239" customFormat="1" x14ac:dyDescent="0.2"/>
    <row r="241" s="239" customFormat="1" x14ac:dyDescent="0.2"/>
    <row r="242" s="239" customFormat="1" x14ac:dyDescent="0.2"/>
    <row r="243" s="239" customFormat="1" x14ac:dyDescent="0.2"/>
    <row r="244" s="239" customFormat="1" x14ac:dyDescent="0.2"/>
    <row r="245" s="239" customFormat="1" x14ac:dyDescent="0.2"/>
    <row r="246" s="239" customFormat="1" x14ac:dyDescent="0.2"/>
    <row r="247" s="239" customFormat="1" x14ac:dyDescent="0.2"/>
    <row r="248" s="239" customFormat="1" x14ac:dyDescent="0.2"/>
    <row r="249" s="239" customFormat="1" x14ac:dyDescent="0.2"/>
    <row r="250" s="239" customFormat="1" x14ac:dyDescent="0.2"/>
    <row r="251" s="239" customFormat="1" x14ac:dyDescent="0.2"/>
    <row r="252" s="239" customFormat="1" x14ac:dyDescent="0.2"/>
    <row r="253" s="239" customFormat="1" x14ac:dyDescent="0.2"/>
    <row r="254" s="239" customFormat="1" x14ac:dyDescent="0.2"/>
    <row r="255" s="239" customFormat="1" x14ac:dyDescent="0.2"/>
    <row r="256" s="239" customFormat="1" x14ac:dyDescent="0.2"/>
    <row r="257" s="239" customFormat="1" x14ac:dyDescent="0.2"/>
    <row r="258" s="239" customFormat="1" x14ac:dyDescent="0.2"/>
    <row r="259" s="239" customFormat="1" x14ac:dyDescent="0.2"/>
    <row r="260" s="239" customFormat="1" x14ac:dyDescent="0.2"/>
    <row r="261" s="239" customFormat="1" x14ac:dyDescent="0.2"/>
    <row r="262" s="239" customFormat="1" x14ac:dyDescent="0.2"/>
    <row r="263" s="239" customFormat="1" x14ac:dyDescent="0.2"/>
    <row r="264" s="239" customFormat="1" x14ac:dyDescent="0.2"/>
    <row r="265" s="239" customFormat="1" x14ac:dyDescent="0.2"/>
    <row r="266" s="239" customFormat="1" x14ac:dyDescent="0.2"/>
    <row r="267" s="239" customFormat="1" x14ac:dyDescent="0.2"/>
    <row r="268" s="239" customFormat="1" x14ac:dyDescent="0.2"/>
    <row r="269" s="239" customFormat="1" x14ac:dyDescent="0.2"/>
    <row r="270" s="239" customFormat="1" x14ac:dyDescent="0.2"/>
    <row r="271" s="239" customFormat="1" x14ac:dyDescent="0.2"/>
    <row r="272" s="239" customFormat="1" x14ac:dyDescent="0.2"/>
    <row r="273" s="239" customFormat="1" x14ac:dyDescent="0.2"/>
    <row r="274" s="239" customFormat="1" x14ac:dyDescent="0.2"/>
    <row r="275" s="239" customFormat="1" x14ac:dyDescent="0.2"/>
    <row r="276" s="239" customFormat="1" x14ac:dyDescent="0.2"/>
    <row r="277" s="239" customFormat="1" x14ac:dyDescent="0.2"/>
    <row r="278" s="239" customFormat="1" x14ac:dyDescent="0.2"/>
    <row r="279" s="239" customFormat="1" x14ac:dyDescent="0.2"/>
    <row r="280" s="239" customFormat="1" x14ac:dyDescent="0.2"/>
    <row r="281" s="239" customFormat="1" x14ac:dyDescent="0.2"/>
    <row r="282" s="239" customFormat="1" x14ac:dyDescent="0.2"/>
    <row r="283" s="239" customFormat="1" x14ac:dyDescent="0.2"/>
    <row r="284" s="239" customFormat="1" x14ac:dyDescent="0.2"/>
    <row r="285" s="239" customFormat="1" x14ac:dyDescent="0.2"/>
    <row r="286" s="239" customFormat="1" x14ac:dyDescent="0.2"/>
  </sheetData>
  <sheetProtection algorithmName="SHA-512" hashValue="Pbn3BsF9vKaBrSEY6iwGp9Cs8T/SNJungBTVNybbHxk0iwb21xy3yrUQDJ+9jV4AVxcJqK684bOOrQOOv01M/w==" saltValue="uOWr0FRagouv6l/gjNXfgQ==" spinCount="100000" sheet="1" objects="1" scenarios="1"/>
  <mergeCells count="80">
    <mergeCell ref="B53:F53"/>
    <mergeCell ref="B49:C49"/>
    <mergeCell ref="D49:F49"/>
    <mergeCell ref="G49:M49"/>
    <mergeCell ref="B50:C50"/>
    <mergeCell ref="D50:F50"/>
    <mergeCell ref="G50:M50"/>
    <mergeCell ref="B44:M44"/>
    <mergeCell ref="B45:M45"/>
    <mergeCell ref="B46:I46"/>
    <mergeCell ref="F47:M47"/>
    <mergeCell ref="B51:C51"/>
    <mergeCell ref="D51:F51"/>
    <mergeCell ref="G51:M51"/>
    <mergeCell ref="B38:F38"/>
    <mergeCell ref="G38:H38"/>
    <mergeCell ref="I38:J38"/>
    <mergeCell ref="K38:L38"/>
    <mergeCell ref="B48:C48"/>
    <mergeCell ref="D48:F48"/>
    <mergeCell ref="G48:M48"/>
    <mergeCell ref="B39:F39"/>
    <mergeCell ref="G39:H39"/>
    <mergeCell ref="I39:J39"/>
    <mergeCell ref="K39:L39"/>
    <mergeCell ref="B40:F40"/>
    <mergeCell ref="G40:H40"/>
    <mergeCell ref="I40:J40"/>
    <mergeCell ref="K40:L40"/>
    <mergeCell ref="B42:F42"/>
    <mergeCell ref="B36:F36"/>
    <mergeCell ref="G36:H36"/>
    <mergeCell ref="I36:J36"/>
    <mergeCell ref="K36:L36"/>
    <mergeCell ref="B37:F37"/>
    <mergeCell ref="G37:H37"/>
    <mergeCell ref="I37:J37"/>
    <mergeCell ref="K37:L37"/>
    <mergeCell ref="B34:F34"/>
    <mergeCell ref="G34:H34"/>
    <mergeCell ref="I34:J34"/>
    <mergeCell ref="K34:L34"/>
    <mergeCell ref="B35:F35"/>
    <mergeCell ref="G35:H35"/>
    <mergeCell ref="I35:J35"/>
    <mergeCell ref="K35:L35"/>
    <mergeCell ref="B29:N29"/>
    <mergeCell ref="B33:F33"/>
    <mergeCell ref="G33:H33"/>
    <mergeCell ref="I33:J33"/>
    <mergeCell ref="K33:L33"/>
    <mergeCell ref="K25:L25"/>
    <mergeCell ref="B27:F27"/>
    <mergeCell ref="G27:K27"/>
    <mergeCell ref="B26:F26"/>
    <mergeCell ref="G26:H26"/>
    <mergeCell ref="I26:J26"/>
    <mergeCell ref="K26:L26"/>
    <mergeCell ref="B2:M2"/>
    <mergeCell ref="B3:M3"/>
    <mergeCell ref="B4:M4"/>
    <mergeCell ref="B8:F8"/>
    <mergeCell ref="B9:F9"/>
    <mergeCell ref="H9:M9"/>
    <mergeCell ref="C15:E15"/>
    <mergeCell ref="C16:F16"/>
    <mergeCell ref="D19:M19"/>
    <mergeCell ref="I32:L32"/>
    <mergeCell ref="H8:L8"/>
    <mergeCell ref="B19:C19"/>
    <mergeCell ref="C12:F13"/>
    <mergeCell ref="H17:M17"/>
    <mergeCell ref="B18:C18"/>
    <mergeCell ref="H18:M18"/>
    <mergeCell ref="B30:I30"/>
    <mergeCell ref="B22:K22"/>
    <mergeCell ref="B24:F25"/>
    <mergeCell ref="G24:H25"/>
    <mergeCell ref="I24:J25"/>
    <mergeCell ref="K24:L24"/>
  </mergeCells>
  <conditionalFormatting sqref="B45">
    <cfRule type="cellIs" dxfId="1" priority="1" stopIfTrue="1" operator="greaterThan">
      <formula>""</formula>
    </cfRule>
  </conditionalFormatting>
  <conditionalFormatting sqref="B44">
    <cfRule type="cellIs" dxfId="0" priority="2" stopIfTrue="1" operator="greaterThan">
      <formula>""</formula>
    </cfRule>
  </conditionalFormatting>
  <dataValidations count="3">
    <dataValidation type="custom" allowBlank="1" showInputMessage="1" showErrorMessage="1" sqref="K36:L36">
      <formula1>MOD(K36*10^0,0)=0</formula1>
    </dataValidation>
    <dataValidation type="custom" allowBlank="1" showInputMessage="1" showErrorMessage="1" errorTitle="Anzahl Dezimalstellen" error="Bitte erfassen sie hier keine Dezimalstellen!" prompt="Bitte erfassen sie hier keine Dezimalstellen!" sqref="K34:L35 K37:L37 K39:L39">
      <formula1>MOD(K34*10^0,1)=0</formula1>
    </dataValidation>
    <dataValidation type="custom" allowBlank="1" showInputMessage="1" showErrorMessage="1" error="Bitte erfassen Sie nur eine Dezimalstelle!" sqref="K38:L38">
      <formula1>MOD(K38*10^1,1)=0</formula1>
    </dataValidation>
  </dataValidations>
  <hyperlinks>
    <hyperlink ref="H17" location="'5.Kriterium'!A1" display="5. Ausschöpfung mittelfr. KDG"/>
    <hyperlink ref="H18" location="'5.Kriterium'!A1" display="5. Ausschöpfung mittelfr. KDG"/>
    <hyperlink ref="H17:M17" location="Start!A1" tooltip="zurück zur STARTSEITE" display=" ► S T A R T S E I T E"/>
    <hyperlink ref="H18:M18" location="Hinweise!A1" tooltip="HINWEISE zur Eingabe und Berechnung " display=" ► H I N W E I S E"/>
    <hyperlink ref="H8:M8" location="Bewertrahmen!A1" display=" ► Bewertungsrahmen (des Ratings)"/>
  </hyperlinks>
  <pageMargins left="0.39370078740157483" right="0.19685039370078741" top="0.78740157480314965" bottom="0.78740157480314965" header="0.51181102362204722" footer="0.51181102362204722"/>
  <pageSetup paperSize="9" scale="65"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BN77"/>
  <sheetViews>
    <sheetView showGridLines="0" showRowColHeaders="0" zoomScale="90" zoomScaleNormal="90" zoomScaleSheetLayoutView="100" workbookViewId="0">
      <selection activeCell="B10" sqref="B10:D11"/>
    </sheetView>
  </sheetViews>
  <sheetFormatPr baseColWidth="10" defaultRowHeight="12.75" x14ac:dyDescent="0.2"/>
  <cols>
    <col min="1" max="1" width="1.21875" style="63" customWidth="1"/>
    <col min="2" max="2" width="26.109375" style="63" customWidth="1"/>
    <col min="3" max="3" width="5.21875" style="63" customWidth="1"/>
    <col min="4" max="4" width="10.21875" style="63" customWidth="1"/>
    <col min="5" max="5" width="10.44140625" style="63" customWidth="1"/>
    <col min="6" max="13" width="12.109375" style="63" customWidth="1"/>
    <col min="14" max="15" width="4.44140625" style="63" customWidth="1"/>
    <col min="16" max="16" width="1" style="63" customWidth="1"/>
    <col min="17" max="17" width="11.5546875" style="63"/>
    <col min="18" max="66" width="8.88671875" style="62" customWidth="1"/>
    <col min="67" max="16384" width="11.5546875" style="63"/>
  </cols>
  <sheetData>
    <row r="1" spans="1:66" x14ac:dyDescent="0.2">
      <c r="A1" s="57"/>
      <c r="B1" s="58"/>
      <c r="C1" s="58"/>
      <c r="D1" s="58"/>
      <c r="E1" s="58"/>
      <c r="F1" s="58"/>
      <c r="G1" s="58"/>
      <c r="H1" s="58"/>
      <c r="I1" s="59"/>
      <c r="J1" s="60"/>
      <c r="K1" s="58"/>
      <c r="L1" s="58"/>
      <c r="M1" s="58"/>
      <c r="N1" s="58"/>
      <c r="O1" s="58"/>
      <c r="P1" s="59"/>
      <c r="Q1" s="61"/>
    </row>
    <row r="2" spans="1:66" s="69" customFormat="1" ht="20.25" customHeight="1" x14ac:dyDescent="0.2">
      <c r="A2" s="64"/>
      <c r="B2" s="610" t="s">
        <v>78</v>
      </c>
      <c r="C2" s="611"/>
      <c r="D2" s="611"/>
      <c r="E2" s="611"/>
      <c r="F2" s="611"/>
      <c r="G2" s="612"/>
      <c r="H2" s="613"/>
      <c r="I2" s="614"/>
      <c r="J2" s="65"/>
      <c r="K2" s="412" t="s">
        <v>5</v>
      </c>
      <c r="L2" s="413"/>
      <c r="M2" s="413"/>
      <c r="N2" s="413"/>
      <c r="O2" s="414"/>
      <c r="P2" s="66"/>
      <c r="Q2" s="67"/>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row>
    <row r="3" spans="1:66" ht="6" customHeight="1" thickBot="1" x14ac:dyDescent="0.3">
      <c r="A3" s="70"/>
      <c r="B3" s="71"/>
      <c r="C3" s="72"/>
      <c r="D3" s="73"/>
      <c r="E3" s="74"/>
      <c r="F3" s="74"/>
      <c r="G3" s="74"/>
      <c r="H3" s="71"/>
      <c r="I3" s="75"/>
      <c r="J3" s="76"/>
      <c r="K3" s="38"/>
      <c r="L3" s="38"/>
      <c r="M3" s="39"/>
      <c r="N3" s="39"/>
      <c r="O3" s="40"/>
      <c r="P3" s="77"/>
      <c r="Q3" s="78"/>
    </row>
    <row r="4" spans="1:66" s="86" customFormat="1" ht="19.5" customHeight="1" thickBot="1" x14ac:dyDescent="0.3">
      <c r="A4" s="79"/>
      <c r="B4" s="80"/>
      <c r="C4" s="81" t="s">
        <v>49</v>
      </c>
      <c r="D4" s="82"/>
      <c r="E4" s="618" t="str">
        <f>Start!$C$17</f>
        <v>Version 3.23  vom 20.12.2023</v>
      </c>
      <c r="F4" s="619"/>
      <c r="G4" s="619"/>
      <c r="H4" s="619"/>
      <c r="I4" s="620"/>
      <c r="K4" s="615" t="s">
        <v>6</v>
      </c>
      <c r="L4" s="616"/>
      <c r="M4" s="616"/>
      <c r="N4" s="616"/>
      <c r="O4" s="617"/>
      <c r="P4" s="83"/>
      <c r="Q4" s="84"/>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row>
    <row r="5" spans="1:66" s="86" customFormat="1" ht="19.5" customHeight="1" x14ac:dyDescent="0.2">
      <c r="A5" s="79"/>
      <c r="B5" s="80"/>
      <c r="C5" s="81"/>
      <c r="D5" s="82"/>
      <c r="E5" s="85"/>
      <c r="F5" s="85"/>
      <c r="G5" s="85"/>
      <c r="H5" s="85"/>
      <c r="I5" s="85"/>
      <c r="J5" s="85"/>
      <c r="K5" s="233"/>
      <c r="L5" s="233"/>
      <c r="M5" s="233"/>
      <c r="N5" s="233"/>
      <c r="O5" s="233"/>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row>
    <row r="6" spans="1:66" s="86" customFormat="1" ht="19.5" customHeight="1" x14ac:dyDescent="0.2">
      <c r="A6" s="79"/>
      <c r="B6" s="80"/>
      <c r="C6" s="81"/>
      <c r="D6" s="82"/>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row>
    <row r="7" spans="1:66" s="86" customFormat="1" ht="19.5" customHeight="1" x14ac:dyDescent="0.2">
      <c r="A7" s="79"/>
      <c r="B7" s="80"/>
      <c r="C7" s="81"/>
      <c r="D7" s="82"/>
      <c r="E7" s="62"/>
      <c r="F7" s="62"/>
      <c r="G7" s="62"/>
      <c r="H7" s="62"/>
      <c r="I7" s="62"/>
      <c r="J7" s="62"/>
      <c r="K7" s="62"/>
      <c r="L7" s="62"/>
      <c r="M7" s="62"/>
      <c r="N7" s="62"/>
      <c r="O7" s="62"/>
      <c r="P7" s="62"/>
      <c r="Q7" s="62"/>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row>
    <row r="8" spans="1:66" s="86" customFormat="1" ht="19.5" customHeight="1" x14ac:dyDescent="0.2">
      <c r="A8" s="79"/>
      <c r="B8" s="62"/>
      <c r="C8" s="62"/>
      <c r="D8" s="62"/>
      <c r="E8" s="62"/>
      <c r="F8" s="62"/>
      <c r="G8" s="62"/>
      <c r="H8" s="62"/>
      <c r="I8" s="62"/>
      <c r="J8" s="62"/>
      <c r="K8" s="62"/>
      <c r="L8" s="62"/>
      <c r="M8" s="62"/>
      <c r="N8" s="62"/>
      <c r="O8" s="62"/>
      <c r="P8" s="62"/>
      <c r="Q8" s="62"/>
      <c r="R8" s="62"/>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row>
    <row r="9" spans="1:66" s="86" customFormat="1" ht="19.5" customHeight="1" x14ac:dyDescent="0.2">
      <c r="A9" s="79"/>
      <c r="B9" s="62"/>
      <c r="C9" s="62"/>
      <c r="D9" s="62"/>
      <c r="E9" s="62"/>
      <c r="F9" s="62"/>
      <c r="G9" s="62"/>
      <c r="H9" s="62"/>
      <c r="I9" s="62"/>
      <c r="J9" s="62"/>
      <c r="K9" s="62"/>
      <c r="L9" s="62"/>
      <c r="M9" s="62"/>
      <c r="N9" s="62"/>
      <c r="O9" s="62"/>
      <c r="P9" s="62"/>
      <c r="Q9" s="62"/>
      <c r="R9" s="62"/>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row>
    <row r="10" spans="1:66" s="86" customFormat="1" ht="32.25" customHeight="1" x14ac:dyDescent="0.2">
      <c r="A10" s="79"/>
      <c r="B10" s="661" t="str">
        <f>T(Ergebnis!$C$12)</f>
        <v/>
      </c>
      <c r="C10" s="662"/>
      <c r="D10" s="663"/>
      <c r="E10" s="68"/>
      <c r="F10" s="68"/>
      <c r="G10" s="68"/>
      <c r="H10" s="68"/>
      <c r="I10" s="68"/>
      <c r="J10" s="68"/>
      <c r="K10" s="68"/>
      <c r="L10" s="68"/>
      <c r="M10" s="68"/>
      <c r="N10" s="68"/>
      <c r="O10" s="68"/>
      <c r="P10" s="68"/>
      <c r="Q10" s="68"/>
      <c r="R10" s="68"/>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row>
    <row r="11" spans="1:66" s="86" customFormat="1" ht="32.25" customHeight="1" x14ac:dyDescent="0.2">
      <c r="A11" s="79"/>
      <c r="B11" s="664"/>
      <c r="C11" s="665"/>
      <c r="D11" s="666"/>
      <c r="E11" s="68"/>
      <c r="F11" s="68"/>
      <c r="G11" s="68"/>
      <c r="H11" s="62"/>
      <c r="I11" s="62"/>
      <c r="J11" s="62"/>
      <c r="K11" s="62"/>
      <c r="L11" s="62"/>
      <c r="M11" s="62"/>
      <c r="N11" s="62"/>
      <c r="O11" s="62"/>
      <c r="P11" s="62"/>
      <c r="Q11" s="62"/>
      <c r="R11" s="68"/>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c r="BM11" s="85"/>
      <c r="BN11" s="85"/>
    </row>
    <row r="12" spans="1:66" ht="7.5" customHeight="1" x14ac:dyDescent="0.2">
      <c r="A12" s="70"/>
      <c r="B12" s="89"/>
      <c r="C12" s="89"/>
      <c r="D12" s="89"/>
      <c r="E12" s="89"/>
      <c r="F12" s="89"/>
      <c r="G12" s="89"/>
      <c r="H12" s="90"/>
      <c r="I12" s="91"/>
      <c r="J12" s="92"/>
      <c r="K12" s="41"/>
      <c r="L12" s="42"/>
      <c r="M12" s="42"/>
      <c r="N12" s="42"/>
      <c r="O12" s="42"/>
      <c r="P12" s="93"/>
      <c r="Q12" s="78"/>
    </row>
    <row r="13" spans="1:66" ht="23.25" customHeight="1" thickBot="1" x14ac:dyDescent="0.3">
      <c r="A13" s="70"/>
      <c r="B13" s="623" t="s">
        <v>50</v>
      </c>
      <c r="C13" s="624"/>
      <c r="D13" s="624"/>
      <c r="E13" s="624"/>
      <c r="F13" s="624"/>
      <c r="G13" s="624"/>
      <c r="H13" s="624"/>
      <c r="I13" s="625"/>
      <c r="J13" s="87"/>
      <c r="K13" s="419" t="s">
        <v>7</v>
      </c>
      <c r="L13" s="420"/>
      <c r="M13" s="420"/>
      <c r="N13" s="420"/>
      <c r="O13" s="421"/>
      <c r="P13" s="94"/>
      <c r="Q13" s="88"/>
    </row>
    <row r="14" spans="1:66" ht="24" customHeight="1" thickTop="1" thickBot="1" x14ac:dyDescent="0.3">
      <c r="A14" s="70"/>
      <c r="B14" s="626"/>
      <c r="C14" s="627"/>
      <c r="D14" s="627"/>
      <c r="E14" s="627"/>
      <c r="F14" s="627"/>
      <c r="G14" s="627"/>
      <c r="H14" s="627"/>
      <c r="I14" s="628"/>
      <c r="J14" s="87"/>
      <c r="K14" s="629" t="s">
        <v>27</v>
      </c>
      <c r="L14" s="630"/>
      <c r="M14" s="630"/>
      <c r="N14" s="630"/>
      <c r="O14" s="631"/>
      <c r="P14" s="94"/>
      <c r="Q14" s="88"/>
    </row>
    <row r="15" spans="1:66" ht="9.75" customHeight="1" x14ac:dyDescent="0.2">
      <c r="A15" s="70"/>
      <c r="B15" s="58"/>
      <c r="C15" s="58"/>
      <c r="D15" s="58"/>
      <c r="E15" s="58"/>
      <c r="F15" s="58"/>
      <c r="G15" s="58"/>
      <c r="H15" s="58"/>
      <c r="I15" s="59"/>
      <c r="J15" s="95"/>
      <c r="K15" s="96"/>
      <c r="L15" s="96"/>
      <c r="M15" s="96"/>
      <c r="N15" s="96"/>
      <c r="O15" s="96"/>
      <c r="P15" s="97"/>
      <c r="Q15" s="98"/>
    </row>
    <row r="16" spans="1:66" s="69" customFormat="1" ht="21" customHeight="1" x14ac:dyDescent="0.2">
      <c r="A16" s="99"/>
      <c r="B16" s="100" t="s">
        <v>10</v>
      </c>
      <c r="C16" s="101" t="s">
        <v>51</v>
      </c>
      <c r="D16" s="101" t="s">
        <v>9</v>
      </c>
      <c r="E16" s="101">
        <v>1</v>
      </c>
      <c r="F16" s="101">
        <v>2</v>
      </c>
      <c r="G16" s="101">
        <v>3</v>
      </c>
      <c r="H16" s="101">
        <v>4</v>
      </c>
      <c r="I16" s="101">
        <v>5</v>
      </c>
      <c r="J16" s="101">
        <v>6</v>
      </c>
      <c r="K16" s="101">
        <v>7</v>
      </c>
      <c r="L16" s="101">
        <v>8</v>
      </c>
      <c r="M16" s="101">
        <v>9</v>
      </c>
      <c r="N16" s="634">
        <v>10</v>
      </c>
      <c r="O16" s="635"/>
      <c r="P16" s="102"/>
      <c r="Q16" s="103"/>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row>
    <row r="17" spans="1:66" s="69" customFormat="1" ht="26.25" customHeight="1" x14ac:dyDescent="0.2">
      <c r="A17" s="104"/>
      <c r="B17" s="195" t="s">
        <v>52</v>
      </c>
      <c r="C17" s="196">
        <v>9007</v>
      </c>
      <c r="D17" s="196" t="s">
        <v>83</v>
      </c>
      <c r="E17" s="236" t="str">
        <f>CONCATENATE(IF(Back_Rahmen!E3&lt;&gt;"","&gt; ",""),Back_Rahmen!E3,IF(AND(Back_Rahmen!E3&lt;&gt;"",Back_Rahmen!E4&lt;&gt;"")," bis ",""),IF(Back_Rahmen!E4&lt;&gt;"","&lt;= ",""),Back_Rahmen!E4)</f>
        <v>&gt; 52,5</v>
      </c>
      <c r="F17" s="236" t="str">
        <f>CONCATENATE(IF(Back_Rahmen!F3&lt;&gt;"","&gt; ",""),Back_Rahmen!F3,IF(AND(Back_Rahmen!F3&lt;&gt;"",Back_Rahmen!F4&lt;&gt;"")," bis ",""),IF(Back_Rahmen!F4&lt;&gt;"","&lt;= ",""),Back_Rahmen!F4)</f>
        <v>&gt; 46,5 bis &lt;= 52,5</v>
      </c>
      <c r="G17" s="236" t="str">
        <f>CONCATENATE(IF(Back_Rahmen!G3&lt;&gt;"","&gt; ",""),Back_Rahmen!G3,IF(AND(Back_Rahmen!G3&lt;&gt;"",Back_Rahmen!G4&lt;&gt;"")," bis ",""),IF(Back_Rahmen!G4&lt;&gt;"","&lt;= ",""),Back_Rahmen!G4)</f>
        <v>&gt; 38 bis &lt;= 46,5</v>
      </c>
      <c r="H17" s="236" t="str">
        <f>CONCATENATE(IF(Back_Rahmen!H3&lt;&gt;"","&gt; ",""),Back_Rahmen!H3,IF(AND(Back_Rahmen!H3&lt;&gt;"",Back_Rahmen!H4&lt;&gt;"")," bis ",""),IF(Back_Rahmen!H4&lt;&gt;"","&lt;= ",""),Back_Rahmen!H4)</f>
        <v>&gt; 29,5 bis &lt;= 38</v>
      </c>
      <c r="I17" s="236" t="str">
        <f>CONCATENATE(IF(Back_Rahmen!I3&lt;&gt;"","&gt; ",""),Back_Rahmen!I3,IF(AND(Back_Rahmen!I3&lt;&gt;"",Back_Rahmen!I4&lt;&gt;"")," bis ",""),IF(Back_Rahmen!I4&lt;&gt;"","&lt;= ",""),Back_Rahmen!I4)</f>
        <v>&gt; 21 bis &lt;= 29,5</v>
      </c>
      <c r="J17" s="236" t="str">
        <f>CONCATENATE(IF(Back_Rahmen!J3&lt;&gt;"","&gt; ",""),Back_Rahmen!J3,IF(AND(Back_Rahmen!J3&lt;&gt;"",Back_Rahmen!J4&lt;&gt;"")," bis ",""),IF(Back_Rahmen!J4&lt;&gt;"","&lt;= ",""),Back_Rahmen!J4)</f>
        <v>&gt; 18 bis &lt;= 21</v>
      </c>
      <c r="K17" s="236" t="str">
        <f>CONCATENATE(IF(Back_Rahmen!K3&lt;&gt;"","&gt; ",""),Back_Rahmen!K3,IF(AND(Back_Rahmen!K3&lt;&gt;"",Back_Rahmen!K4&lt;&gt;"")," bis ",""),IF(Back_Rahmen!K4&lt;&gt;"","&lt;= ",""),Back_Rahmen!K4)</f>
        <v>&gt; 15 bis &lt;= 18</v>
      </c>
      <c r="L17" s="236" t="str">
        <f>CONCATENATE(IF(Back_Rahmen!L3&lt;&gt;"","&gt; ",""),Back_Rahmen!L3,IF(AND(Back_Rahmen!L3&lt;&gt;"",Back_Rahmen!L4&lt;&gt;"")," bis ",""),IF(Back_Rahmen!L4&lt;&gt;"","&lt;= ",""),Back_Rahmen!L4)</f>
        <v>&gt; 12 bis &lt;= 15</v>
      </c>
      <c r="M17" s="236" t="str">
        <f>CONCATENATE(IF(Back_Rahmen!M3&lt;&gt;"","&gt; ",""),Back_Rahmen!M3,IF(AND(Back_Rahmen!M3&lt;&gt;"",Back_Rahmen!M4&lt;&gt;"")," bis ",""),IF(Back_Rahmen!M4&lt;&gt;"","&lt;= ",""),Back_Rahmen!M4)</f>
        <v>&gt; 6 bis &lt;= 12</v>
      </c>
      <c r="N17" s="636" t="str">
        <f>CONCATENATE(IF(Back_Rahmen!N3&lt;&gt;"","&gt; ",""),Back_Rahmen!N3,IF(AND(Back_Rahmen!N3&lt;&gt;"",Back_Rahmen!N4&lt;&gt;"")," bis ",""),IF(Back_Rahmen!N4&lt;&gt;"","&lt;= ",""),Back_Rahmen!N4)</f>
        <v>&lt;= 6</v>
      </c>
      <c r="O17" s="637"/>
      <c r="P17" s="105"/>
      <c r="Q17" s="106"/>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row>
    <row r="18" spans="1:66" s="69" customFormat="1" ht="27.75" customHeight="1" x14ac:dyDescent="0.2">
      <c r="A18" s="106"/>
      <c r="B18" s="197" t="s">
        <v>82</v>
      </c>
      <c r="C18" s="198">
        <v>9238</v>
      </c>
      <c r="D18" s="198" t="s">
        <v>83</v>
      </c>
      <c r="E18" s="237" t="str">
        <f>CONCATENATE(IF(Back_Rahmen!E7&lt;&gt;"","&gt; ",""),Back_Rahmen!E7,IF(AND(Back_Rahmen!E7&lt;&gt;"",Back_Rahmen!E8&lt;&gt;"")," bis ",""),IF(Back_Rahmen!E8&lt;&gt;"","&lt;= ",""),Back_Rahmen!E8)</f>
        <v>&gt; 12</v>
      </c>
      <c r="F18" s="237" t="str">
        <f>CONCATENATE(IF(Back_Rahmen!F7&lt;&gt;"","&gt; ",""),Back_Rahmen!F7,IF(AND(Back_Rahmen!F7&lt;&gt;"",Back_Rahmen!F8&lt;&gt;"")," bis ",""),IF(Back_Rahmen!F8&lt;&gt;"","&lt;= ",""),Back_Rahmen!F8)</f>
        <v>&gt; 10 bis &lt;= 12</v>
      </c>
      <c r="G18" s="237" t="str">
        <f>CONCATENATE(IF(Back_Rahmen!G7&lt;&gt;"","&gt; ",""),Back_Rahmen!G7,IF(AND(Back_Rahmen!G7&lt;&gt;"",Back_Rahmen!G8&lt;&gt;"")," bis ",""),IF(Back_Rahmen!G8&lt;&gt;"","&lt;= ",""),Back_Rahmen!G8)</f>
        <v>&gt; 7,5 bis &lt;= 10</v>
      </c>
      <c r="H18" s="237" t="str">
        <f>CONCATENATE(IF(Back_Rahmen!H7&lt;&gt;"","&gt; ",""),Back_Rahmen!H7,IF(AND(Back_Rahmen!H7&lt;&gt;"",Back_Rahmen!H8&lt;&gt;"")," bis ",""),IF(Back_Rahmen!H8&lt;&gt;"","&lt;= ",""),Back_Rahmen!H8)</f>
        <v>&gt; 5 bis &lt;= 7,5</v>
      </c>
      <c r="I18" s="237" t="str">
        <f>CONCATENATE(IF(Back_Rahmen!I7&lt;&gt;"","&gt; ",""),Back_Rahmen!I7,IF(AND(Back_Rahmen!I7&lt;&gt;"",Back_Rahmen!I8&lt;&gt;"")," bis ",""),IF(Back_Rahmen!I8&lt;&gt;"","&lt;= ",""),Back_Rahmen!I8)</f>
        <v>&gt; 2,5 bis &lt;= 5</v>
      </c>
      <c r="J18" s="237" t="str">
        <f>CONCATENATE(IF(Back_Rahmen!J7&lt;&gt;"","&gt; ",""),Back_Rahmen!J7,IF(AND(Back_Rahmen!J7&lt;&gt;"",Back_Rahmen!J8&lt;&gt;"")," bis ",""),IF(Back_Rahmen!J8&lt;&gt;"","&lt;= ",""),Back_Rahmen!J8)</f>
        <v>&gt; 0 bis &lt;= 2,5</v>
      </c>
      <c r="K18" s="237" t="str">
        <f>CONCATENATE(IF(Back_Rahmen!K7&lt;&gt;"","&gt; ",""),Back_Rahmen!K7,IF(AND(Back_Rahmen!K7&lt;&gt;"",Back_Rahmen!K8&lt;&gt;"")," bis ",""),IF(Back_Rahmen!K8&lt;&gt;"","&lt;= ",""),Back_Rahmen!K8)</f>
        <v>&gt; -1 bis &lt;= 0</v>
      </c>
      <c r="L18" s="237" t="str">
        <f>CONCATENATE(IF(Back_Rahmen!L7&lt;&gt;"","&gt; ",""),Back_Rahmen!L7,IF(AND(Back_Rahmen!L7&lt;&gt;"",Back_Rahmen!L8&lt;&gt;"")," bis ",""),IF(Back_Rahmen!L8&lt;&gt;"","&lt;= ",""),Back_Rahmen!L8)</f>
        <v>&gt; -2,5 bis &lt;= -1</v>
      </c>
      <c r="M18" s="237" t="str">
        <f>CONCATENATE(IF(Back_Rahmen!M7&lt;&gt;"","&gt; ",""),Back_Rahmen!M7,IF(AND(Back_Rahmen!M7&lt;&gt;"",Back_Rahmen!M8&lt;&gt;"")," bis ",""),IF(Back_Rahmen!M8&lt;&gt;"","&lt;= ",""),Back_Rahmen!M8)</f>
        <v>&gt; -5 bis &lt;= -2,5</v>
      </c>
      <c r="N18" s="621" t="str">
        <f>CONCATENATE(IF(Back_Rahmen!N7&lt;&gt;"","&gt; ",""),Back_Rahmen!N7,IF(AND(Back_Rahmen!N7&lt;&gt;"",Back_Rahmen!N8&lt;&gt;"")," bis ",""),IF(Back_Rahmen!N8&lt;&gt;"","&lt;= ",""),Back_Rahmen!N8)</f>
        <v>&lt;= -5</v>
      </c>
      <c r="O18" s="622"/>
      <c r="P18" s="105"/>
      <c r="Q18" s="106"/>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row>
    <row r="19" spans="1:66" s="69" customFormat="1" ht="27" customHeight="1" x14ac:dyDescent="0.2">
      <c r="A19" s="106"/>
      <c r="B19" s="199" t="s">
        <v>53</v>
      </c>
      <c r="C19" s="198">
        <v>9270</v>
      </c>
      <c r="D19" s="198" t="s">
        <v>16</v>
      </c>
      <c r="E19" s="237" t="str">
        <f>CONCATENATE(IF(Back_Rahmen!E15&lt;&gt;"","&gt; ",""),Back_Rahmen!E15,IF(AND(Back_Rahmen!E15&lt;&gt;"",Back_Rahmen!E16&lt;&gt;"")," bis ",""),IF(Back_Rahmen!E16&lt;&gt;"","&lt;= ",""),Back_Rahmen!E16)</f>
        <v>&gt; 95</v>
      </c>
      <c r="F19" s="237" t="str">
        <f>CONCATENATE(IF(Back_Rahmen!F15&lt;&gt;"","&gt; ",""),Back_Rahmen!F15,IF(AND(Back_Rahmen!F15&lt;&gt;"",Back_Rahmen!F16&lt;&gt;"")," bis ",""),IF(Back_Rahmen!F16&lt;&gt;"","&lt;= ",""),Back_Rahmen!F16)</f>
        <v>&gt; 90 bis &lt;= 95</v>
      </c>
      <c r="G19" s="237" t="str">
        <f>CONCATENATE(IF(Back_Rahmen!G15&lt;&gt;"","&gt; ",""),Back_Rahmen!G15,IF(AND(Back_Rahmen!G15&lt;&gt;"",Back_Rahmen!G16&lt;&gt;"")," bis ",""),IF(Back_Rahmen!G16&lt;&gt;"","&lt;= ",""),Back_Rahmen!G16)</f>
        <v>&gt; 75 bis &lt;= 90</v>
      </c>
      <c r="H19" s="237" t="str">
        <f>CONCATENATE(IF(Back_Rahmen!H15&lt;&gt;"","&gt; ",""),Back_Rahmen!H15,IF(AND(Back_Rahmen!H15&lt;&gt;"",Back_Rahmen!H16&lt;&gt;"")," bis ",""),IF(Back_Rahmen!H16&lt;&gt;"","&lt;= ",""),Back_Rahmen!H16)</f>
        <v>&gt; 60 bis &lt;= 75</v>
      </c>
      <c r="I19" s="237" t="str">
        <f>CONCATENATE(IF(Back_Rahmen!I15&lt;&gt;"","&gt; ",""),Back_Rahmen!I15,IF(AND(Back_Rahmen!I15&lt;&gt;"",Back_Rahmen!I16&lt;&gt;"")," bis ",""),IF(Back_Rahmen!I16&lt;&gt;"","&lt;= ",""),Back_Rahmen!I16)</f>
        <v>&gt; 40 bis &lt;= 60</v>
      </c>
      <c r="J19" s="237" t="str">
        <f>CONCATENATE(IF(Back_Rahmen!J15&lt;&gt;"","&gt; ",""),Back_Rahmen!J15,IF(AND(Back_Rahmen!J15&lt;&gt;"",Back_Rahmen!J16&lt;&gt;"")," bis ",""),IF(Back_Rahmen!J16&lt;&gt;"","&lt;= ",""),Back_Rahmen!J16)</f>
        <v>&gt; 20 bis &lt;= 40</v>
      </c>
      <c r="K19" s="237" t="str">
        <f>CONCATENATE(IF(Back_Rahmen!K15&lt;&gt;"","&gt; ",""),Back_Rahmen!K15,IF(AND(Back_Rahmen!K15&lt;&gt;"",Back_Rahmen!K16&lt;&gt;"")," bis ",""),IF(Back_Rahmen!K16&lt;&gt;"","&lt;= ",""),Back_Rahmen!K16)</f>
        <v>&gt; 10 bis &lt;= 20</v>
      </c>
      <c r="L19" s="237" t="str">
        <f>CONCATENATE(IF(Back_Rahmen!L15&lt;&gt;"","&gt; ",""),Back_Rahmen!L15,IF(AND(Back_Rahmen!L15&lt;&gt;"",Back_Rahmen!L16&lt;&gt;"")," bis ",""),IF(Back_Rahmen!L16&lt;&gt;"","&lt;= ",""),Back_Rahmen!L16)</f>
        <v>&gt; 5 bis &lt;= 10</v>
      </c>
      <c r="M19" s="237" t="str">
        <f>CONCATENATE(IF(Back_Rahmen!M15&lt;&gt;"","&gt; ",""),Back_Rahmen!M15,IF(AND(Back_Rahmen!M15&lt;&gt;"",Back_Rahmen!M16&lt;&gt;"")," bis ",""),IF(Back_Rahmen!M16&lt;&gt;"","&lt;= ",""),Back_Rahmen!M16)</f>
        <v>&gt; 0 bis &lt;= 5</v>
      </c>
      <c r="N19" s="621" t="str">
        <f>CONCATENATE(IF(Back_Rahmen!N15&lt;&gt;"","&gt; ",""),Back_Rahmen!N15,IF(AND(Back_Rahmen!N15&lt;&gt;"",Back_Rahmen!N16&lt;&gt;"")," bis ",""),IF(Back_Rahmen!N16&lt;&gt;"","&lt;= ",""),Back_Rahmen!N16)</f>
        <v>&lt;= 0</v>
      </c>
      <c r="O19" s="622"/>
      <c r="P19" s="105"/>
      <c r="Q19" s="106"/>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row>
    <row r="20" spans="1:66" s="69" customFormat="1" ht="27.75" customHeight="1" x14ac:dyDescent="0.2">
      <c r="A20" s="106"/>
      <c r="B20" s="199" t="s">
        <v>54</v>
      </c>
      <c r="C20" s="198">
        <v>9120</v>
      </c>
      <c r="D20" s="198" t="s">
        <v>16</v>
      </c>
      <c r="E20" s="237" t="str">
        <f>CONCATENATE(IF(Back_Rahmen!E19&lt;&gt;"","&gt; ",""),Back_Rahmen!E19,IF(AND(Back_Rahmen!E19&lt;&gt;"",Back_Rahmen!E20&lt;&gt;"")," bis ",""),IF(Back_Rahmen!E20&lt;&gt;"","&lt;= ",""),Back_Rahmen!E20)</f>
        <v>&gt; 7</v>
      </c>
      <c r="F20" s="237" t="str">
        <f>CONCATENATE(IF(Back_Rahmen!F19&lt;&gt;"","&gt; ",""),Back_Rahmen!F19,IF(AND(Back_Rahmen!F19&lt;&gt;"",Back_Rahmen!F20&lt;&gt;"")," bis ",""),IF(Back_Rahmen!F20&lt;&gt;"","&lt;= ",""),Back_Rahmen!F20)</f>
        <v>&gt; 5 bis &lt;= 7</v>
      </c>
      <c r="G20" s="237" t="str">
        <f>CONCATENATE(IF(Back_Rahmen!G19&lt;&gt;"","&gt; ",""),Back_Rahmen!G19,IF(AND(Back_Rahmen!G19&lt;&gt;"",Back_Rahmen!G20&lt;&gt;"")," bis ",""),IF(Back_Rahmen!G20&lt;&gt;"","&lt;= ",""),Back_Rahmen!G20)</f>
        <v>&gt; 3 bis &lt;= 5</v>
      </c>
      <c r="H20" s="237" t="str">
        <f>CONCATENATE(IF(Back_Rahmen!H19&lt;&gt;"","&gt; ",""),Back_Rahmen!H19,IF(AND(Back_Rahmen!H19&lt;&gt;"",Back_Rahmen!H20&lt;&gt;"")," bis ",""),IF(Back_Rahmen!H20&lt;&gt;"","&lt;= ",""),Back_Rahmen!H20)</f>
        <v>&gt; 2 bis &lt;= 3</v>
      </c>
      <c r="I20" s="237" t="str">
        <f>CONCATENATE(IF(Back_Rahmen!I19&lt;&gt;"","&gt; ",""),Back_Rahmen!I19,IF(AND(Back_Rahmen!I19&lt;&gt;"",Back_Rahmen!I20&lt;&gt;"")," bis ",""),IF(Back_Rahmen!I20&lt;&gt;"","&lt;= ",""),Back_Rahmen!I20)</f>
        <v>&gt; 1 bis &lt;= 2</v>
      </c>
      <c r="J20" s="237" t="str">
        <f>CONCATENATE(IF(Back_Rahmen!J19&lt;&gt;"","&gt; ",""),Back_Rahmen!J19,IF(AND(Back_Rahmen!J19&lt;&gt;"",Back_Rahmen!J20&lt;&gt;"")," bis ",""),IF(Back_Rahmen!J20&lt;&gt;"","&lt;= ",""),Back_Rahmen!J20)</f>
        <v>&gt; 0 bis &lt;= 1</v>
      </c>
      <c r="K20" s="237" t="str">
        <f>CONCATENATE(IF(Back_Rahmen!K19&lt;&gt;"","&gt; ",""),Back_Rahmen!K19,IF(AND(Back_Rahmen!K19&lt;&gt;"",Back_Rahmen!K20&lt;&gt;"")," bis ",""),IF(Back_Rahmen!K20&lt;&gt;"","&lt;= ",""),Back_Rahmen!K20)</f>
        <v>&gt; -5 bis &lt;= 0</v>
      </c>
      <c r="L20" s="237" t="str">
        <f>CONCATENATE(IF(Back_Rahmen!L19&lt;&gt;"","&gt; ",""),Back_Rahmen!L19,IF(AND(Back_Rahmen!L19&lt;&gt;"",Back_Rahmen!L20&lt;&gt;"")," bis ",""),IF(Back_Rahmen!L20&lt;&gt;"","&lt;= ",""),Back_Rahmen!L20)</f>
        <v>&gt; -10 bis &lt;= -5</v>
      </c>
      <c r="M20" s="237" t="str">
        <f>CONCATENATE(IF(Back_Rahmen!M19&lt;&gt;"","&gt; ",""),Back_Rahmen!M19,IF(AND(Back_Rahmen!M19&lt;&gt;"",Back_Rahmen!M20&lt;&gt;"")," bis ",""),IF(Back_Rahmen!M20&lt;&gt;"","&lt;= ",""),Back_Rahmen!M20)</f>
        <v>&gt; -15 bis &lt;= -10</v>
      </c>
      <c r="N20" s="621" t="str">
        <f>CONCATENATE(IF(Back_Rahmen!N19&lt;&gt;"","&gt; ",""),Back_Rahmen!N19,IF(AND(Back_Rahmen!N19&lt;&gt;"",Back_Rahmen!N20&lt;&gt;"")," bis ",""),IF(Back_Rahmen!N20&lt;&gt;"","&lt;= ",""),Back_Rahmen!N20)</f>
        <v>&lt;= -15</v>
      </c>
      <c r="O20" s="622"/>
      <c r="P20" s="105"/>
      <c r="Q20" s="106"/>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row>
    <row r="21" spans="1:66" s="69" customFormat="1" ht="24.75" customHeight="1" x14ac:dyDescent="0.2">
      <c r="A21" s="99"/>
      <c r="B21" s="200" t="s">
        <v>55</v>
      </c>
      <c r="C21" s="201">
        <v>9242</v>
      </c>
      <c r="D21" s="201" t="s">
        <v>16</v>
      </c>
      <c r="E21" s="238" t="str">
        <f>CONCATENATE(IF(Back_Rahmen!E23&lt;&gt;"","&gt;= ",""),Back_Rahmen!E23,IF(AND(Back_Rahmen!E23&lt;&gt;"",Back_Rahmen!E24&lt;&gt;"")," bis ",""),IF(Back_Rahmen!E24&lt;&gt;"","&lt;= ",""),Back_Rahmen!E24)</f>
        <v>&gt;= 0 bis &lt;= 20</v>
      </c>
      <c r="F21" s="238" t="str">
        <f>CONCATENATE(IF(Back_Rahmen!F23&lt;&gt;"","&gt; ",""),Back_Rahmen!F23,IF(AND(Back_Rahmen!F23&lt;&gt;"",Back_Rahmen!F24&lt;&gt;"")," bis ",""),IF(Back_Rahmen!F24&lt;&gt;"","&lt;= ",""),Back_Rahmen!F24)</f>
        <v>&gt; 20 bis &lt;= 40</v>
      </c>
      <c r="G21" s="238" t="str">
        <f>CONCATENATE(IF(Back_Rahmen!G23&lt;&gt;"","&gt; ",""),Back_Rahmen!G23,IF(AND(Back_Rahmen!G23&lt;&gt;"",Back_Rahmen!G24&lt;&gt;"")," bis ",""),IF(Back_Rahmen!G24&lt;&gt;"","&lt;= ",""),Back_Rahmen!G24)</f>
        <v>&gt; 40 bis &lt;= 60</v>
      </c>
      <c r="H21" s="238" t="str">
        <f>CONCATENATE(IF(Back_Rahmen!H23&lt;&gt;"","&gt; ",""),Back_Rahmen!H23,IF(AND(Back_Rahmen!H23&lt;&gt;"",Back_Rahmen!H24&lt;&gt;"")," bis ",""),IF(Back_Rahmen!H24&lt;&gt;"","&lt;= ",""),Back_Rahmen!H24)</f>
        <v>&gt; 60 bis &lt;= 80</v>
      </c>
      <c r="I21" s="238" t="str">
        <f>CONCATENATE(IF(Back_Rahmen!I23&lt;&gt;"","&gt; ",""),Back_Rahmen!I23,IF(AND(Back_Rahmen!I23&lt;&gt;"",Back_Rahmen!I24&lt;&gt;"")," bis ",""),IF(Back_Rahmen!I24&lt;&gt;"","&lt;= ",""),Back_Rahmen!I24)</f>
        <v>&gt; 80 bis &lt;= 100</v>
      </c>
      <c r="J21" s="238" t="str">
        <f>CONCATENATE(IF(Back_Rahmen!J23&lt;&gt;"","&gt; ",""),Back_Rahmen!J23,IF(AND(Back_Rahmen!J23&lt;&gt;"",Back_Rahmen!J24&lt;&gt;"")," bis ",""),IF(Back_Rahmen!J24&lt;&gt;"","&lt;= ",""),Back_Rahmen!J24)</f>
        <v>&gt; 100 bis &lt;= 150</v>
      </c>
      <c r="K21" s="238" t="str">
        <f>CONCATENATE(IF(Back_Rahmen!K23&lt;&gt;"","&gt; ",""),Back_Rahmen!K23,IF(AND(Back_Rahmen!K23&lt;&gt;"",Back_Rahmen!K24&lt;&gt;"")," bis ",""),IF(Back_Rahmen!K24&lt;&gt;"","&lt;= ",""),Back_Rahmen!K24)</f>
        <v>&gt; 150 bis &lt;= 200</v>
      </c>
      <c r="L21" s="238" t="str">
        <f>CONCATENATE(IF(Back_Rahmen!L23&lt;&gt;"","&gt; ",""),Back_Rahmen!L23,IF(AND(Back_Rahmen!L23&lt;&gt;"",Back_Rahmen!L24&lt;&gt;"")," bis ",""),IF(Back_Rahmen!L24&lt;&gt;"","&lt;= ",""),Back_Rahmen!L24)</f>
        <v>&gt; 200 bis &lt;= 250</v>
      </c>
      <c r="M21" s="238" t="str">
        <f>CONCATENATE(IF(Back_Rahmen!M23&lt;&gt;"","&gt; ",""),Back_Rahmen!M23,IF(AND(Back_Rahmen!M23&lt;&gt;"",Back_Rahmen!M24&lt;&gt;"")," bis ",""),IF(Back_Rahmen!M24&lt;&gt;"","&lt;= ",""),Back_Rahmen!M24)</f>
        <v>&gt; 250</v>
      </c>
      <c r="N21" s="632" t="str">
        <f>CONCATENATE(IF(Back_Rahmen!N23&lt;&gt;"","&gt; ",""),Back_Rahmen!N23,IF(AND(Back_Rahmen!N23&lt;&gt;"",Back_Rahmen!N24&lt;&gt;"")," bis ",""),IF(Back_Rahmen!N24&lt;&gt;"","&lt; ",""),Back_Rahmen!N24)</f>
        <v>&lt; 0</v>
      </c>
      <c r="O21" s="633"/>
      <c r="P21" s="105"/>
      <c r="Q21" s="106"/>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row>
    <row r="22" spans="1:66" x14ac:dyDescent="0.2">
      <c r="A22" s="57"/>
      <c r="B22" s="107"/>
      <c r="C22" s="108"/>
      <c r="D22" s="108"/>
      <c r="E22" s="107"/>
      <c r="F22" s="107"/>
      <c r="G22" s="107"/>
      <c r="H22" s="107"/>
      <c r="I22" s="107"/>
      <c r="J22" s="107"/>
      <c r="K22" s="107"/>
      <c r="L22" s="107"/>
      <c r="M22" s="107"/>
      <c r="N22" s="107"/>
      <c r="O22" s="107"/>
      <c r="P22" s="89"/>
      <c r="Q22" s="90"/>
    </row>
    <row r="23" spans="1:66" ht="14.25" x14ac:dyDescent="0.2">
      <c r="A23" s="70"/>
      <c r="B23" s="186" t="s">
        <v>79</v>
      </c>
      <c r="C23" s="186"/>
      <c r="D23" s="186"/>
      <c r="E23" s="187"/>
      <c r="F23" s="187"/>
      <c r="G23" s="187"/>
      <c r="H23" s="187"/>
      <c r="I23" s="89"/>
      <c r="J23" s="89"/>
      <c r="K23" s="89"/>
      <c r="L23" s="89"/>
      <c r="M23" s="89"/>
      <c r="N23" s="89"/>
      <c r="O23" s="89"/>
      <c r="P23" s="89"/>
      <c r="Q23" s="90"/>
    </row>
    <row r="24" spans="1:66" x14ac:dyDescent="0.2">
      <c r="A24" s="70"/>
      <c r="B24" s="89"/>
      <c r="C24" s="89"/>
      <c r="D24" s="89"/>
      <c r="E24" s="89"/>
      <c r="F24" s="89"/>
      <c r="G24" s="89"/>
      <c r="H24" s="89"/>
      <c r="I24" s="89"/>
      <c r="J24" s="89"/>
      <c r="K24" s="89"/>
      <c r="L24" s="89"/>
      <c r="M24" s="89"/>
      <c r="N24" s="89"/>
      <c r="O24" s="89"/>
      <c r="P24" s="89"/>
      <c r="Q24" s="90"/>
    </row>
    <row r="25" spans="1:66" x14ac:dyDescent="0.2">
      <c r="A25" s="70"/>
      <c r="B25" s="89"/>
      <c r="C25" s="89"/>
      <c r="D25" s="89"/>
      <c r="E25" s="89"/>
      <c r="F25" s="89"/>
      <c r="G25" s="89"/>
      <c r="H25" s="89"/>
      <c r="I25" s="89"/>
      <c r="J25" s="89"/>
      <c r="K25" s="89"/>
      <c r="L25" s="89"/>
      <c r="M25" s="89"/>
      <c r="N25" s="89"/>
      <c r="O25" s="89"/>
      <c r="P25" s="89"/>
      <c r="Q25" s="90"/>
    </row>
    <row r="26" spans="1:66" x14ac:dyDescent="0.2">
      <c r="A26" s="70"/>
      <c r="B26" s="89"/>
      <c r="C26" s="89"/>
      <c r="D26" s="89"/>
      <c r="E26" s="89"/>
      <c r="F26" s="89"/>
      <c r="G26" s="89"/>
      <c r="H26" s="89"/>
      <c r="I26" s="89"/>
      <c r="J26" s="89"/>
      <c r="K26" s="89"/>
      <c r="L26" s="89"/>
      <c r="M26" s="89"/>
      <c r="N26" s="89"/>
      <c r="O26" s="89"/>
      <c r="P26" s="89"/>
      <c r="Q26" s="90"/>
    </row>
    <row r="27" spans="1:66" x14ac:dyDescent="0.2">
      <c r="A27" s="70"/>
      <c r="B27" s="89"/>
      <c r="C27" s="89"/>
      <c r="D27" s="89"/>
      <c r="E27" s="89"/>
      <c r="F27" s="89"/>
      <c r="G27" s="89"/>
      <c r="H27" s="89"/>
      <c r="I27" s="89"/>
      <c r="J27" s="89"/>
      <c r="K27" s="89"/>
      <c r="L27" s="89"/>
      <c r="M27" s="89"/>
      <c r="N27" s="89"/>
      <c r="O27" s="89"/>
      <c r="P27" s="89"/>
      <c r="Q27" s="90"/>
    </row>
    <row r="28" spans="1:66" x14ac:dyDescent="0.2">
      <c r="A28" s="70"/>
      <c r="B28" s="89"/>
      <c r="C28" s="89"/>
      <c r="D28" s="89"/>
      <c r="E28" s="89"/>
      <c r="F28" s="89"/>
      <c r="G28" s="89"/>
      <c r="H28" s="89"/>
      <c r="I28" s="89"/>
      <c r="J28" s="89"/>
      <c r="K28" s="89"/>
      <c r="L28" s="89"/>
      <c r="M28" s="89"/>
      <c r="N28" s="89"/>
      <c r="O28" s="89"/>
      <c r="P28" s="89"/>
      <c r="Q28" s="90"/>
    </row>
    <row r="29" spans="1:66" x14ac:dyDescent="0.2">
      <c r="A29" s="70"/>
      <c r="B29" s="89"/>
      <c r="C29" s="89"/>
      <c r="D29" s="89"/>
      <c r="E29" s="89"/>
      <c r="F29" s="89"/>
      <c r="G29" s="89"/>
      <c r="H29" s="89"/>
      <c r="I29" s="89"/>
      <c r="J29" s="89"/>
      <c r="K29" s="89"/>
      <c r="L29" s="89"/>
      <c r="M29" s="89"/>
      <c r="N29" s="89"/>
      <c r="O29" s="89"/>
      <c r="P29" s="89"/>
      <c r="Q29" s="90"/>
    </row>
    <row r="30" spans="1:66" x14ac:dyDescent="0.2">
      <c r="A30" s="70"/>
      <c r="B30" s="89"/>
      <c r="C30" s="89"/>
      <c r="D30" s="89"/>
      <c r="E30" s="89"/>
      <c r="F30" s="89"/>
      <c r="G30" s="89"/>
      <c r="H30" s="89"/>
      <c r="I30" s="89"/>
      <c r="J30" s="89"/>
      <c r="K30" s="89"/>
      <c r="L30" s="89"/>
      <c r="M30" s="89"/>
      <c r="N30" s="89"/>
      <c r="O30" s="89"/>
      <c r="P30" s="89"/>
      <c r="Q30" s="90"/>
    </row>
    <row r="31" spans="1:66" x14ac:dyDescent="0.2">
      <c r="A31" s="70"/>
      <c r="B31" s="89"/>
      <c r="C31" s="89"/>
      <c r="D31" s="61"/>
      <c r="E31" s="61"/>
      <c r="F31" s="61"/>
      <c r="G31" s="61"/>
      <c r="H31" s="61"/>
      <c r="I31" s="61"/>
      <c r="J31" s="61"/>
      <c r="K31" s="61"/>
      <c r="L31" s="61"/>
      <c r="M31" s="70"/>
      <c r="N31" s="70"/>
      <c r="O31" s="89"/>
      <c r="P31" s="89"/>
      <c r="Q31" s="90"/>
    </row>
    <row r="32" spans="1:66" x14ac:dyDescent="0.2">
      <c r="A32" s="70"/>
      <c r="B32" s="89"/>
      <c r="C32" s="89"/>
      <c r="D32" s="61"/>
      <c r="E32" s="61"/>
      <c r="F32" s="61"/>
      <c r="G32" s="61"/>
      <c r="H32" s="61"/>
      <c r="I32" s="61"/>
      <c r="J32" s="61"/>
      <c r="K32" s="61"/>
      <c r="L32" s="61"/>
      <c r="M32" s="70"/>
      <c r="N32" s="70"/>
      <c r="O32" s="89"/>
      <c r="P32" s="89"/>
      <c r="Q32" s="90"/>
    </row>
    <row r="33" spans="1:66" x14ac:dyDescent="0.2">
      <c r="A33" s="70"/>
      <c r="B33" s="89"/>
      <c r="C33" s="90"/>
      <c r="D33" s="61"/>
      <c r="E33" s="61"/>
      <c r="F33" s="61"/>
      <c r="G33" s="61"/>
      <c r="H33" s="61"/>
      <c r="I33" s="61"/>
      <c r="J33" s="61"/>
      <c r="K33" s="61"/>
      <c r="L33" s="61"/>
      <c r="M33" s="70"/>
      <c r="N33" s="70"/>
      <c r="O33" s="89"/>
      <c r="P33" s="89"/>
      <c r="Q33" s="90"/>
    </row>
    <row r="34" spans="1:66" x14ac:dyDescent="0.2">
      <c r="A34" s="70"/>
      <c r="B34" s="89"/>
      <c r="C34" s="89"/>
      <c r="D34" s="61"/>
      <c r="E34" s="61"/>
      <c r="F34" s="61"/>
      <c r="G34" s="61"/>
      <c r="H34" s="61"/>
      <c r="I34" s="61"/>
      <c r="J34" s="61"/>
      <c r="K34" s="61"/>
      <c r="L34" s="61"/>
      <c r="M34" s="70"/>
      <c r="N34" s="70"/>
      <c r="O34" s="89"/>
      <c r="P34" s="89"/>
      <c r="Q34" s="90"/>
    </row>
    <row r="35" spans="1:66" x14ac:dyDescent="0.2">
      <c r="A35" s="70"/>
      <c r="B35" s="89"/>
      <c r="C35" s="89"/>
      <c r="D35" s="107"/>
      <c r="E35" s="107"/>
      <c r="F35" s="107"/>
      <c r="G35" s="107"/>
      <c r="H35" s="107"/>
      <c r="I35" s="107"/>
      <c r="J35" s="107"/>
      <c r="K35" s="107"/>
      <c r="L35" s="107"/>
      <c r="M35" s="89"/>
      <c r="N35" s="89"/>
      <c r="O35" s="89"/>
      <c r="P35" s="89"/>
      <c r="Q35" s="90"/>
    </row>
    <row r="36" spans="1:66" x14ac:dyDescent="0.2">
      <c r="A36" s="95"/>
      <c r="B36" s="96"/>
      <c r="C36" s="96"/>
      <c r="D36" s="96"/>
      <c r="E36" s="96"/>
      <c r="F36" s="96"/>
      <c r="G36" s="96"/>
      <c r="H36" s="96"/>
      <c r="I36" s="96"/>
      <c r="J36" s="96"/>
      <c r="K36" s="96"/>
      <c r="L36" s="96"/>
      <c r="M36" s="96"/>
      <c r="N36" s="96"/>
      <c r="O36" s="96"/>
      <c r="P36" s="96"/>
      <c r="Q36" s="109"/>
    </row>
    <row r="37" spans="1:66" x14ac:dyDescent="0.2">
      <c r="A37" s="110"/>
      <c r="B37" s="111"/>
      <c r="C37" s="111"/>
      <c r="D37" s="111"/>
      <c r="E37" s="111"/>
      <c r="F37" s="111"/>
      <c r="G37" s="111"/>
      <c r="H37" s="111"/>
      <c r="I37" s="111"/>
      <c r="J37" s="111"/>
      <c r="K37" s="111"/>
      <c r="L37" s="111"/>
      <c r="M37" s="111"/>
      <c r="N37" s="111"/>
      <c r="O37" s="111"/>
      <c r="P37" s="111"/>
      <c r="Q37" s="112"/>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row>
    <row r="38" spans="1:66" s="62" customFormat="1" x14ac:dyDescent="0.2"/>
    <row r="39" spans="1:66" s="62" customFormat="1" x14ac:dyDescent="0.2"/>
    <row r="40" spans="1:66" s="62" customFormat="1" x14ac:dyDescent="0.2"/>
    <row r="41" spans="1:66" s="62" customFormat="1" x14ac:dyDescent="0.2"/>
    <row r="42" spans="1:66" s="62" customFormat="1" x14ac:dyDescent="0.2"/>
    <row r="43" spans="1:66" s="62" customFormat="1" x14ac:dyDescent="0.2"/>
    <row r="44" spans="1:66" s="62" customFormat="1" x14ac:dyDescent="0.2"/>
    <row r="45" spans="1:66" s="62" customFormat="1" x14ac:dyDescent="0.2"/>
    <row r="46" spans="1:66" s="62" customFormat="1" x14ac:dyDescent="0.2"/>
    <row r="47" spans="1:66" s="62" customFormat="1" x14ac:dyDescent="0.2"/>
    <row r="48" spans="1:66" s="62" customFormat="1" x14ac:dyDescent="0.2"/>
    <row r="49" s="62" customFormat="1" x14ac:dyDescent="0.2"/>
    <row r="50" s="62" customFormat="1" x14ac:dyDescent="0.2"/>
    <row r="51" s="62" customFormat="1" x14ac:dyDescent="0.2"/>
    <row r="52" s="62" customFormat="1" x14ac:dyDescent="0.2"/>
    <row r="53" s="62" customFormat="1" x14ac:dyDescent="0.2"/>
    <row r="54" s="62" customFormat="1" x14ac:dyDescent="0.2"/>
    <row r="55" s="62" customFormat="1" x14ac:dyDescent="0.2"/>
    <row r="56" s="62" customFormat="1" x14ac:dyDescent="0.2"/>
    <row r="57" s="62" customFormat="1" x14ac:dyDescent="0.2"/>
    <row r="58" s="62" customFormat="1" x14ac:dyDescent="0.2"/>
    <row r="59" s="62" customFormat="1" x14ac:dyDescent="0.2"/>
    <row r="60" s="62" customFormat="1" x14ac:dyDescent="0.2"/>
    <row r="61" s="62" customFormat="1" x14ac:dyDescent="0.2"/>
    <row r="62" s="62" customFormat="1" x14ac:dyDescent="0.2"/>
    <row r="63" s="62" customFormat="1" x14ac:dyDescent="0.2"/>
    <row r="64" s="62" customFormat="1" x14ac:dyDescent="0.2"/>
    <row r="65" s="62" customFormat="1" x14ac:dyDescent="0.2"/>
    <row r="66" s="62" customFormat="1" x14ac:dyDescent="0.2"/>
    <row r="67" s="62" customFormat="1" x14ac:dyDescent="0.2"/>
    <row r="68" s="62" customFormat="1" x14ac:dyDescent="0.2"/>
    <row r="69" s="62" customFormat="1" x14ac:dyDescent="0.2"/>
    <row r="70" s="62" customFormat="1" x14ac:dyDescent="0.2"/>
    <row r="71" s="62" customFormat="1" x14ac:dyDescent="0.2"/>
    <row r="72" s="62" customFormat="1" x14ac:dyDescent="0.2"/>
    <row r="73" s="62" customFormat="1" x14ac:dyDescent="0.2"/>
    <row r="74" s="62" customFormat="1" x14ac:dyDescent="0.2"/>
    <row r="75" s="62" customFormat="1" x14ac:dyDescent="0.2"/>
    <row r="76" s="62" customFormat="1" x14ac:dyDescent="0.2"/>
    <row r="77" s="62" customFormat="1" x14ac:dyDescent="0.2"/>
  </sheetData>
  <sheetProtection password="B29C" sheet="1" objects="1" scenarios="1"/>
  <mergeCells count="15">
    <mergeCell ref="N20:O20"/>
    <mergeCell ref="B13:I14"/>
    <mergeCell ref="K13:O13"/>
    <mergeCell ref="K14:O14"/>
    <mergeCell ref="N21:O21"/>
    <mergeCell ref="N16:O16"/>
    <mergeCell ref="N17:O17"/>
    <mergeCell ref="N18:O18"/>
    <mergeCell ref="N19:O19"/>
    <mergeCell ref="B10:D11"/>
    <mergeCell ref="B2:G2"/>
    <mergeCell ref="H2:I2"/>
    <mergeCell ref="K2:O2"/>
    <mergeCell ref="K4:O4"/>
    <mergeCell ref="E4:I4"/>
  </mergeCells>
  <hyperlinks>
    <hyperlink ref="K4" location="'1.Kriterium'!A1" display="1. Einkommen"/>
    <hyperlink ref="K4:O4" location="Ergebnis!A1" tooltip="zu den RATING - ERGEBNISSEN" display=" ► RATING - ERGEBNIS"/>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s>
  <pageMargins left="0.59055118110236227" right="0.51181102362204722" top="0.70866141732283472" bottom="0.98425196850393704" header="0.51181102362204722" footer="0.51181102362204722"/>
  <pageSetup paperSize="9" scale="7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pageSetUpPr fitToPage="1"/>
  </sheetPr>
  <dimension ref="A1:N51"/>
  <sheetViews>
    <sheetView zoomScaleNormal="100" zoomScaleSheetLayoutView="100" workbookViewId="0">
      <selection activeCell="F22" sqref="F22"/>
    </sheetView>
  </sheetViews>
  <sheetFormatPr baseColWidth="10" defaultRowHeight="12.75" x14ac:dyDescent="0.2"/>
  <cols>
    <col min="1" max="1" width="3.44140625" style="63" customWidth="1"/>
    <col min="2" max="2" width="25.33203125" style="63" customWidth="1"/>
    <col min="3" max="3" width="16.88671875" style="63" customWidth="1"/>
    <col min="4" max="4" width="14.21875" style="63" customWidth="1"/>
    <col min="5" max="14" width="7.21875" style="63" customWidth="1"/>
    <col min="15" max="16384" width="11.5546875" style="63"/>
  </cols>
  <sheetData>
    <row r="1" spans="1:14" ht="25.5" customHeight="1" thickBot="1" x14ac:dyDescent="0.3">
      <c r="A1" s="194" t="s">
        <v>118</v>
      </c>
    </row>
    <row r="2" spans="1:14" s="69" customFormat="1" ht="17.25" customHeight="1" thickBot="1" x14ac:dyDescent="0.25">
      <c r="B2" s="114" t="s">
        <v>10</v>
      </c>
      <c r="C2" s="115"/>
      <c r="D2" s="116" t="s">
        <v>58</v>
      </c>
      <c r="E2" s="117">
        <v>1</v>
      </c>
      <c r="F2" s="118">
        <v>2</v>
      </c>
      <c r="G2" s="118">
        <v>3</v>
      </c>
      <c r="H2" s="118">
        <v>4</v>
      </c>
      <c r="I2" s="118">
        <v>5</v>
      </c>
      <c r="J2" s="118">
        <v>6</v>
      </c>
      <c r="K2" s="118">
        <v>7</v>
      </c>
      <c r="L2" s="118">
        <v>8</v>
      </c>
      <c r="M2" s="118">
        <v>9</v>
      </c>
      <c r="N2" s="119">
        <v>10</v>
      </c>
    </row>
    <row r="3" spans="1:14" s="69" customFormat="1" ht="17.25" customHeight="1" thickTop="1" x14ac:dyDescent="0.2">
      <c r="B3" s="642" t="s">
        <v>59</v>
      </c>
      <c r="C3" s="120" t="s">
        <v>60</v>
      </c>
      <c r="D3" s="121">
        <v>-999999</v>
      </c>
      <c r="E3" s="202">
        <v>52.5</v>
      </c>
      <c r="F3" s="203">
        <v>46.5</v>
      </c>
      <c r="G3" s="203">
        <v>38</v>
      </c>
      <c r="H3" s="203">
        <v>29.5</v>
      </c>
      <c r="I3" s="203">
        <v>21</v>
      </c>
      <c r="J3" s="203">
        <v>18</v>
      </c>
      <c r="K3" s="203">
        <v>15</v>
      </c>
      <c r="L3" s="203">
        <v>12</v>
      </c>
      <c r="M3" s="203">
        <v>6</v>
      </c>
      <c r="N3" s="190"/>
    </row>
    <row r="4" spans="1:14" s="69" customFormat="1" ht="17.25" customHeight="1" thickBot="1" x14ac:dyDescent="0.25">
      <c r="B4" s="643"/>
      <c r="C4" s="124" t="s">
        <v>61</v>
      </c>
      <c r="D4" s="125">
        <v>999999</v>
      </c>
      <c r="E4" s="191"/>
      <c r="F4" s="204">
        <v>52.5</v>
      </c>
      <c r="G4" s="204">
        <v>46.5</v>
      </c>
      <c r="H4" s="204">
        <v>38</v>
      </c>
      <c r="I4" s="204">
        <v>29.5</v>
      </c>
      <c r="J4" s="204">
        <v>21</v>
      </c>
      <c r="K4" s="204">
        <v>18</v>
      </c>
      <c r="L4" s="204">
        <v>15</v>
      </c>
      <c r="M4" s="204">
        <v>12</v>
      </c>
      <c r="N4" s="205">
        <v>6</v>
      </c>
    </row>
    <row r="5" spans="1:14" s="69" customFormat="1" ht="17.25" customHeight="1" thickTop="1" x14ac:dyDescent="0.2">
      <c r="B5" s="644"/>
      <c r="C5" s="128" t="s">
        <v>62</v>
      </c>
      <c r="D5" s="129" t="str">
        <f>IF(ISERROR(VALUE(CONCATENATE(Ergebnis!K34," "))),"ERR",Ergebnis!K34/1000)</f>
        <v>ERR</v>
      </c>
      <c r="E5" s="130" t="b">
        <f>AND(NOT($D5="ERR"),$D5&gt;IF(E3="",$D3,E3),$D5&lt;=IF(E4="",$D4,E4))</f>
        <v>0</v>
      </c>
      <c r="F5" s="131" t="b">
        <f t="shared" ref="F5:N5" si="0">AND(NOT($D5="ERR"),$D5&gt;IF(F3="",$D3,F3),$D5&lt;=IF(F4="",$D4,F4))</f>
        <v>0</v>
      </c>
      <c r="G5" s="131" t="b">
        <f t="shared" si="0"/>
        <v>0</v>
      </c>
      <c r="H5" s="131" t="b">
        <f t="shared" si="0"/>
        <v>0</v>
      </c>
      <c r="I5" s="131" t="b">
        <f t="shared" si="0"/>
        <v>0</v>
      </c>
      <c r="J5" s="131" t="b">
        <f t="shared" si="0"/>
        <v>0</v>
      </c>
      <c r="K5" s="131" t="b">
        <f t="shared" si="0"/>
        <v>0</v>
      </c>
      <c r="L5" s="131" t="b">
        <f t="shared" si="0"/>
        <v>0</v>
      </c>
      <c r="M5" s="131" t="b">
        <f t="shared" si="0"/>
        <v>0</v>
      </c>
      <c r="N5" s="132" t="b">
        <f t="shared" si="0"/>
        <v>0</v>
      </c>
    </row>
    <row r="6" spans="1:14" s="69" customFormat="1" ht="17.25" customHeight="1" thickBot="1" x14ac:dyDescent="0.25">
      <c r="B6" s="644"/>
      <c r="C6" s="133" t="s">
        <v>63</v>
      </c>
      <c r="D6" s="134">
        <f>SUMIF(E5:N5,"WAHR",E6:N6)</f>
        <v>0</v>
      </c>
      <c r="E6" s="135">
        <v>1</v>
      </c>
      <c r="F6" s="136">
        <v>2</v>
      </c>
      <c r="G6" s="136">
        <v>3</v>
      </c>
      <c r="H6" s="136">
        <v>4</v>
      </c>
      <c r="I6" s="136">
        <v>5</v>
      </c>
      <c r="J6" s="136">
        <v>6</v>
      </c>
      <c r="K6" s="136">
        <v>7</v>
      </c>
      <c r="L6" s="136">
        <v>8</v>
      </c>
      <c r="M6" s="136">
        <v>9</v>
      </c>
      <c r="N6" s="137">
        <v>10</v>
      </c>
    </row>
    <row r="7" spans="1:14" s="69" customFormat="1" ht="17.25" customHeight="1" thickTop="1" x14ac:dyDescent="0.2">
      <c r="B7" s="645" t="s">
        <v>64</v>
      </c>
      <c r="C7" s="138" t="s">
        <v>60</v>
      </c>
      <c r="D7" s="121">
        <v>-999999</v>
      </c>
      <c r="E7" s="188">
        <v>12</v>
      </c>
      <c r="F7" s="189">
        <v>10</v>
      </c>
      <c r="G7" s="189">
        <v>7.5</v>
      </c>
      <c r="H7" s="189">
        <v>5</v>
      </c>
      <c r="I7" s="189">
        <v>2.5</v>
      </c>
      <c r="J7" s="189">
        <v>0</v>
      </c>
      <c r="K7" s="189">
        <v>-1</v>
      </c>
      <c r="L7" s="189">
        <v>-2.5</v>
      </c>
      <c r="M7" s="189">
        <v>-5</v>
      </c>
      <c r="N7" s="190"/>
    </row>
    <row r="8" spans="1:14" s="69" customFormat="1" ht="17.25" customHeight="1" thickBot="1" x14ac:dyDescent="0.25">
      <c r="B8" s="643"/>
      <c r="C8" s="139" t="s">
        <v>61</v>
      </c>
      <c r="D8" s="125">
        <v>999999</v>
      </c>
      <c r="E8" s="191"/>
      <c r="F8" s="192">
        <v>12</v>
      </c>
      <c r="G8" s="192">
        <v>10</v>
      </c>
      <c r="H8" s="192">
        <v>7.5</v>
      </c>
      <c r="I8" s="192">
        <v>5</v>
      </c>
      <c r="J8" s="192">
        <v>2.5</v>
      </c>
      <c r="K8" s="192">
        <v>0</v>
      </c>
      <c r="L8" s="192">
        <v>-1</v>
      </c>
      <c r="M8" s="192">
        <v>-2.5</v>
      </c>
      <c r="N8" s="193">
        <v>-5</v>
      </c>
    </row>
    <row r="9" spans="1:14" s="69" customFormat="1" ht="17.25" customHeight="1" thickTop="1" x14ac:dyDescent="0.2">
      <c r="B9" s="644"/>
      <c r="C9" s="128" t="s">
        <v>62</v>
      </c>
      <c r="D9" s="140" t="str">
        <f>IF(ISERROR(VALUE(CONCATENATE(Ergebnis!K35," "))),"ERR",Ergebnis!K35/1000)</f>
        <v>ERR</v>
      </c>
      <c r="E9" s="130" t="b">
        <f t="shared" ref="E9:N9" si="1">AND(NOT($D9="ERR"),$D9&gt;IF(E7="",$D7,E7),$D9&lt;=IF(E8="",$D8,E8))</f>
        <v>0</v>
      </c>
      <c r="F9" s="131" t="b">
        <f t="shared" si="1"/>
        <v>0</v>
      </c>
      <c r="G9" s="131" t="b">
        <f t="shared" si="1"/>
        <v>0</v>
      </c>
      <c r="H9" s="131" t="b">
        <f t="shared" si="1"/>
        <v>0</v>
      </c>
      <c r="I9" s="131" t="b">
        <f t="shared" si="1"/>
        <v>0</v>
      </c>
      <c r="J9" s="131" t="b">
        <f t="shared" si="1"/>
        <v>0</v>
      </c>
      <c r="K9" s="131" t="b">
        <f t="shared" si="1"/>
        <v>0</v>
      </c>
      <c r="L9" s="131" t="b">
        <f t="shared" si="1"/>
        <v>0</v>
      </c>
      <c r="M9" s="131" t="b">
        <f t="shared" si="1"/>
        <v>0</v>
      </c>
      <c r="N9" s="132" t="b">
        <f t="shared" si="1"/>
        <v>0</v>
      </c>
    </row>
    <row r="10" spans="1:14" s="69" customFormat="1" ht="17.25" customHeight="1" thickBot="1" x14ac:dyDescent="0.25">
      <c r="B10" s="646"/>
      <c r="C10" s="141" t="s">
        <v>63</v>
      </c>
      <c r="D10" s="142">
        <f>SUMIF(E9:N9,"WAHR",E10:N10)</f>
        <v>0</v>
      </c>
      <c r="E10" s="135">
        <v>1</v>
      </c>
      <c r="F10" s="136">
        <v>2</v>
      </c>
      <c r="G10" s="136">
        <v>3</v>
      </c>
      <c r="H10" s="136">
        <v>4</v>
      </c>
      <c r="I10" s="136">
        <v>5</v>
      </c>
      <c r="J10" s="136">
        <v>6</v>
      </c>
      <c r="K10" s="136">
        <v>7</v>
      </c>
      <c r="L10" s="136">
        <v>8</v>
      </c>
      <c r="M10" s="136">
        <v>9</v>
      </c>
      <c r="N10" s="137">
        <v>10</v>
      </c>
    </row>
    <row r="11" spans="1:14" s="69" customFormat="1" ht="17.25" customHeight="1" thickTop="1" x14ac:dyDescent="0.2">
      <c r="B11" s="647" t="s">
        <v>65</v>
      </c>
      <c r="C11" s="143" t="s">
        <v>60</v>
      </c>
      <c r="D11" s="121">
        <v>-999999</v>
      </c>
      <c r="E11" s="188">
        <v>12</v>
      </c>
      <c r="F11" s="189">
        <v>10</v>
      </c>
      <c r="G11" s="189">
        <v>7.5</v>
      </c>
      <c r="H11" s="189">
        <v>5</v>
      </c>
      <c r="I11" s="189">
        <v>2.5</v>
      </c>
      <c r="J11" s="189">
        <v>0</v>
      </c>
      <c r="K11" s="189">
        <v>-1</v>
      </c>
      <c r="L11" s="189">
        <v>-2.5</v>
      </c>
      <c r="M11" s="189">
        <v>-5</v>
      </c>
      <c r="N11" s="190"/>
    </row>
    <row r="12" spans="1:14" s="69" customFormat="1" ht="17.25" customHeight="1" thickBot="1" x14ac:dyDescent="0.25">
      <c r="B12" s="643"/>
      <c r="C12" s="139" t="s">
        <v>61</v>
      </c>
      <c r="D12" s="125">
        <v>999999</v>
      </c>
      <c r="E12" s="191"/>
      <c r="F12" s="192">
        <v>12</v>
      </c>
      <c r="G12" s="192">
        <v>10</v>
      </c>
      <c r="H12" s="192">
        <v>7.5</v>
      </c>
      <c r="I12" s="192">
        <v>5</v>
      </c>
      <c r="J12" s="192">
        <v>2.5</v>
      </c>
      <c r="K12" s="192">
        <v>0</v>
      </c>
      <c r="L12" s="192">
        <v>-1</v>
      </c>
      <c r="M12" s="192">
        <v>-2.5</v>
      </c>
      <c r="N12" s="193">
        <v>-5</v>
      </c>
    </row>
    <row r="13" spans="1:14" s="69" customFormat="1" ht="17.25" customHeight="1" thickTop="1" x14ac:dyDescent="0.2">
      <c r="B13" s="644"/>
      <c r="C13" s="128" t="s">
        <v>62</v>
      </c>
      <c r="D13" s="140" t="str">
        <f>IF(ISERROR(VALUE(CONCATENATE(Ergebnis!K36," "))),"ERR",Ergebnis!K36/1000)</f>
        <v>ERR</v>
      </c>
      <c r="E13" s="130" t="b">
        <f t="shared" ref="E13:N13" si="2">AND(NOT($D13="ERR"),$D13&gt;IF(E11="",$D11,E11),$D13&lt;=IF(E12="",$D12,E12))</f>
        <v>0</v>
      </c>
      <c r="F13" s="131" t="b">
        <f t="shared" si="2"/>
        <v>0</v>
      </c>
      <c r="G13" s="131" t="b">
        <f t="shared" si="2"/>
        <v>0</v>
      </c>
      <c r="H13" s="131" t="b">
        <f t="shared" si="2"/>
        <v>0</v>
      </c>
      <c r="I13" s="131" t="b">
        <f t="shared" si="2"/>
        <v>0</v>
      </c>
      <c r="J13" s="131" t="b">
        <f t="shared" si="2"/>
        <v>0</v>
      </c>
      <c r="K13" s="131" t="b">
        <f t="shared" si="2"/>
        <v>0</v>
      </c>
      <c r="L13" s="131" t="b">
        <f t="shared" si="2"/>
        <v>0</v>
      </c>
      <c r="M13" s="131" t="b">
        <f t="shared" si="2"/>
        <v>0</v>
      </c>
      <c r="N13" s="132" t="b">
        <f t="shared" si="2"/>
        <v>0</v>
      </c>
    </row>
    <row r="14" spans="1:14" s="69" customFormat="1" ht="17.25" customHeight="1" thickBot="1" x14ac:dyDescent="0.25">
      <c r="B14" s="648"/>
      <c r="C14" s="144" t="s">
        <v>63</v>
      </c>
      <c r="D14" s="145">
        <f>SUMIF(E13:N13,"WAHR",E14:N14)</f>
        <v>0</v>
      </c>
      <c r="E14" s="135">
        <v>1</v>
      </c>
      <c r="F14" s="136">
        <v>2</v>
      </c>
      <c r="G14" s="136">
        <v>3</v>
      </c>
      <c r="H14" s="136">
        <v>4</v>
      </c>
      <c r="I14" s="136">
        <v>5</v>
      </c>
      <c r="J14" s="136">
        <v>6</v>
      </c>
      <c r="K14" s="136">
        <v>7</v>
      </c>
      <c r="L14" s="136">
        <v>8</v>
      </c>
      <c r="M14" s="136">
        <v>9</v>
      </c>
      <c r="N14" s="137">
        <v>10</v>
      </c>
    </row>
    <row r="15" spans="1:14" s="69" customFormat="1" ht="17.25" customHeight="1" thickTop="1" x14ac:dyDescent="0.2">
      <c r="B15" s="643" t="s">
        <v>66</v>
      </c>
      <c r="C15" s="120" t="s">
        <v>60</v>
      </c>
      <c r="D15" s="121">
        <v>-999999</v>
      </c>
      <c r="E15" s="202">
        <v>95</v>
      </c>
      <c r="F15" s="203">
        <v>90</v>
      </c>
      <c r="G15" s="203">
        <v>75</v>
      </c>
      <c r="H15" s="203">
        <v>60</v>
      </c>
      <c r="I15" s="203">
        <v>40</v>
      </c>
      <c r="J15" s="203">
        <v>20</v>
      </c>
      <c r="K15" s="203">
        <v>10</v>
      </c>
      <c r="L15" s="203">
        <v>5</v>
      </c>
      <c r="M15" s="203">
        <v>0</v>
      </c>
      <c r="N15" s="190"/>
    </row>
    <row r="16" spans="1:14" s="69" customFormat="1" ht="17.25" customHeight="1" thickBot="1" x14ac:dyDescent="0.25">
      <c r="B16" s="643"/>
      <c r="C16" s="124" t="s">
        <v>61</v>
      </c>
      <c r="D16" s="125">
        <v>999999</v>
      </c>
      <c r="E16" s="191"/>
      <c r="F16" s="204">
        <v>95</v>
      </c>
      <c r="G16" s="204">
        <v>90</v>
      </c>
      <c r="H16" s="204">
        <v>75</v>
      </c>
      <c r="I16" s="204">
        <v>60</v>
      </c>
      <c r="J16" s="204">
        <v>40</v>
      </c>
      <c r="K16" s="204">
        <v>20</v>
      </c>
      <c r="L16" s="204">
        <v>10</v>
      </c>
      <c r="M16" s="204">
        <v>5</v>
      </c>
      <c r="N16" s="205">
        <v>0</v>
      </c>
    </row>
    <row r="17" spans="2:14" s="69" customFormat="1" ht="17.25" customHeight="1" thickTop="1" x14ac:dyDescent="0.2">
      <c r="B17" s="644"/>
      <c r="C17" s="128" t="s">
        <v>62</v>
      </c>
      <c r="D17" s="140" t="str">
        <f>IF(ISERROR(VALUE(CONCATENATE(Ergebnis!K37," "))),"ERR",Ergebnis!K37)</f>
        <v>ERR</v>
      </c>
      <c r="E17" s="130" t="b">
        <f t="shared" ref="E17:N17" si="3">AND(NOT($D17="ERR"),$D17&gt;IF(E15="",$D15,E15),$D17&lt;=IF(E16="",$D16,E16))</f>
        <v>0</v>
      </c>
      <c r="F17" s="131" t="b">
        <f t="shared" si="3"/>
        <v>0</v>
      </c>
      <c r="G17" s="131" t="b">
        <f t="shared" si="3"/>
        <v>0</v>
      </c>
      <c r="H17" s="131" t="b">
        <f t="shared" si="3"/>
        <v>0</v>
      </c>
      <c r="I17" s="131" t="b">
        <f t="shared" si="3"/>
        <v>0</v>
      </c>
      <c r="J17" s="131" t="b">
        <f t="shared" si="3"/>
        <v>0</v>
      </c>
      <c r="K17" s="131" t="b">
        <f t="shared" si="3"/>
        <v>0</v>
      </c>
      <c r="L17" s="131" t="b">
        <f t="shared" si="3"/>
        <v>0</v>
      </c>
      <c r="M17" s="131" t="b">
        <f t="shared" si="3"/>
        <v>0</v>
      </c>
      <c r="N17" s="132" t="b">
        <f t="shared" si="3"/>
        <v>0</v>
      </c>
    </row>
    <row r="18" spans="2:14" s="69" customFormat="1" ht="17.25" customHeight="1" thickBot="1" x14ac:dyDescent="0.25">
      <c r="B18" s="644"/>
      <c r="C18" s="133" t="s">
        <v>63</v>
      </c>
      <c r="D18" s="134">
        <f>SUMIF(E17:N17,"WAHR",E18:N18)</f>
        <v>0</v>
      </c>
      <c r="E18" s="135">
        <v>1</v>
      </c>
      <c r="F18" s="136">
        <v>2</v>
      </c>
      <c r="G18" s="136">
        <v>3</v>
      </c>
      <c r="H18" s="136">
        <v>4</v>
      </c>
      <c r="I18" s="136">
        <v>5</v>
      </c>
      <c r="J18" s="136">
        <v>6</v>
      </c>
      <c r="K18" s="136">
        <v>7</v>
      </c>
      <c r="L18" s="136">
        <v>8</v>
      </c>
      <c r="M18" s="136">
        <v>9</v>
      </c>
      <c r="N18" s="137">
        <v>10</v>
      </c>
    </row>
    <row r="19" spans="2:14" s="69" customFormat="1" ht="17.25" customHeight="1" thickTop="1" x14ac:dyDescent="0.2">
      <c r="B19" s="642" t="s">
        <v>19</v>
      </c>
      <c r="C19" s="138" t="s">
        <v>60</v>
      </c>
      <c r="D19" s="121">
        <v>-999999</v>
      </c>
      <c r="E19" s="188">
        <v>7</v>
      </c>
      <c r="F19" s="189">
        <v>5</v>
      </c>
      <c r="G19" s="189">
        <v>3</v>
      </c>
      <c r="H19" s="189">
        <v>2</v>
      </c>
      <c r="I19" s="189">
        <v>1</v>
      </c>
      <c r="J19" s="189">
        <v>0</v>
      </c>
      <c r="K19" s="189">
        <v>-5</v>
      </c>
      <c r="L19" s="189">
        <v>-10</v>
      </c>
      <c r="M19" s="189">
        <v>-15</v>
      </c>
      <c r="N19" s="190"/>
    </row>
    <row r="20" spans="2:14" s="69" customFormat="1" ht="17.25" customHeight="1" thickBot="1" x14ac:dyDescent="0.25">
      <c r="B20" s="643"/>
      <c r="C20" s="139" t="s">
        <v>61</v>
      </c>
      <c r="D20" s="125">
        <v>999999</v>
      </c>
      <c r="E20" s="191"/>
      <c r="F20" s="192">
        <v>7</v>
      </c>
      <c r="G20" s="192">
        <v>5</v>
      </c>
      <c r="H20" s="192">
        <v>3</v>
      </c>
      <c r="I20" s="192">
        <v>2</v>
      </c>
      <c r="J20" s="192">
        <v>1</v>
      </c>
      <c r="K20" s="192">
        <v>0</v>
      </c>
      <c r="L20" s="192">
        <v>-5</v>
      </c>
      <c r="M20" s="192">
        <v>-10</v>
      </c>
      <c r="N20" s="193">
        <v>-15</v>
      </c>
    </row>
    <row r="21" spans="2:14" s="69" customFormat="1" ht="17.25" customHeight="1" thickTop="1" x14ac:dyDescent="0.2">
      <c r="B21" s="644"/>
      <c r="C21" s="128" t="s">
        <v>62</v>
      </c>
      <c r="D21" s="140" t="str">
        <f>IF(ISERROR(VALUE(CONCATENATE(Ergebnis!K38," "))),"ERR",Ergebnis!K38)</f>
        <v>ERR</v>
      </c>
      <c r="E21" s="130" t="b">
        <f t="shared" ref="E21:N21" si="4">AND(NOT($D21="ERR"),$D21&gt;IF(E19="",$D19,E19),$D21&lt;=IF(E20="",$D20,E20))</f>
        <v>0</v>
      </c>
      <c r="F21" s="131" t="b">
        <f t="shared" si="4"/>
        <v>0</v>
      </c>
      <c r="G21" s="131" t="b">
        <f t="shared" si="4"/>
        <v>0</v>
      </c>
      <c r="H21" s="131" t="b">
        <f t="shared" si="4"/>
        <v>0</v>
      </c>
      <c r="I21" s="131" t="b">
        <f t="shared" si="4"/>
        <v>0</v>
      </c>
      <c r="J21" s="131" t="b">
        <f t="shared" si="4"/>
        <v>0</v>
      </c>
      <c r="K21" s="131" t="b">
        <f t="shared" si="4"/>
        <v>0</v>
      </c>
      <c r="L21" s="131" t="b">
        <f t="shared" si="4"/>
        <v>0</v>
      </c>
      <c r="M21" s="131" t="b">
        <f t="shared" si="4"/>
        <v>0</v>
      </c>
      <c r="N21" s="132" t="b">
        <f t="shared" si="4"/>
        <v>0</v>
      </c>
    </row>
    <row r="22" spans="2:14" s="69" customFormat="1" ht="17.25" customHeight="1" thickBot="1" x14ac:dyDescent="0.25">
      <c r="B22" s="648"/>
      <c r="C22" s="144" t="s">
        <v>63</v>
      </c>
      <c r="D22" s="145">
        <f>SUMIF(E21:N21,"WAHR",E22:N22)</f>
        <v>0</v>
      </c>
      <c r="E22" s="135">
        <v>1</v>
      </c>
      <c r="F22" s="136">
        <v>2</v>
      </c>
      <c r="G22" s="136">
        <v>3</v>
      </c>
      <c r="H22" s="136">
        <v>4</v>
      </c>
      <c r="I22" s="136">
        <v>5</v>
      </c>
      <c r="J22" s="136">
        <v>6</v>
      </c>
      <c r="K22" s="136">
        <v>7</v>
      </c>
      <c r="L22" s="136">
        <v>8</v>
      </c>
      <c r="M22" s="136">
        <v>9</v>
      </c>
      <c r="N22" s="137">
        <v>10</v>
      </c>
    </row>
    <row r="23" spans="2:14" s="69" customFormat="1" ht="17.25" customHeight="1" thickTop="1" x14ac:dyDescent="0.2">
      <c r="B23" s="643" t="s">
        <v>67</v>
      </c>
      <c r="C23" s="120" t="s">
        <v>68</v>
      </c>
      <c r="D23" s="121">
        <v>-999999</v>
      </c>
      <c r="E23" s="202">
        <v>0</v>
      </c>
      <c r="F23" s="203">
        <v>20</v>
      </c>
      <c r="G23" s="203">
        <v>40</v>
      </c>
      <c r="H23" s="203">
        <v>60</v>
      </c>
      <c r="I23" s="203">
        <v>80</v>
      </c>
      <c r="J23" s="203">
        <v>100</v>
      </c>
      <c r="K23" s="203">
        <v>150</v>
      </c>
      <c r="L23" s="203">
        <v>200</v>
      </c>
      <c r="M23" s="203">
        <v>250</v>
      </c>
      <c r="N23" s="190"/>
    </row>
    <row r="24" spans="2:14" s="69" customFormat="1" ht="17.25" customHeight="1" thickBot="1" x14ac:dyDescent="0.25">
      <c r="B24" s="643"/>
      <c r="C24" s="124" t="s">
        <v>69</v>
      </c>
      <c r="D24" s="125">
        <v>999999</v>
      </c>
      <c r="E24" s="191">
        <v>20</v>
      </c>
      <c r="F24" s="204">
        <v>40</v>
      </c>
      <c r="G24" s="204">
        <v>60</v>
      </c>
      <c r="H24" s="204">
        <v>80</v>
      </c>
      <c r="I24" s="204">
        <v>100</v>
      </c>
      <c r="J24" s="204">
        <v>150</v>
      </c>
      <c r="K24" s="204">
        <v>200</v>
      </c>
      <c r="L24" s="206">
        <v>250</v>
      </c>
      <c r="M24" s="204"/>
      <c r="N24" s="205">
        <v>0</v>
      </c>
    </row>
    <row r="25" spans="2:14" s="69" customFormat="1" ht="17.25" customHeight="1" thickTop="1" x14ac:dyDescent="0.2">
      <c r="B25" s="644"/>
      <c r="C25" s="128" t="s">
        <v>62</v>
      </c>
      <c r="D25" s="129" t="str">
        <f>IF(ISERROR(VALUE(CONCATENATE(Ergebnis!K39," "))),"ERR",(Ergebnis!K39))</f>
        <v>ERR</v>
      </c>
      <c r="E25" s="130" t="b">
        <f>AND(NOT($D25="ERR"),$D25&gt;=IF(E23="",$D23,E23),$D25&lt;=IF(E24="",$D24,E24))</f>
        <v>0</v>
      </c>
      <c r="F25" s="131" t="b">
        <f t="shared" ref="F25:L25" si="5">AND(NOT($D25="ERR"),$D25&gt;IF(F23="",$D23,F23),$D25&lt;=IF(F24="",$D24,F24))</f>
        <v>0</v>
      </c>
      <c r="G25" s="131" t="b">
        <f t="shared" si="5"/>
        <v>0</v>
      </c>
      <c r="H25" s="131" t="b">
        <f t="shared" si="5"/>
        <v>0</v>
      </c>
      <c r="I25" s="131" t="b">
        <f t="shared" si="5"/>
        <v>0</v>
      </c>
      <c r="J25" s="131" t="b">
        <f t="shared" si="5"/>
        <v>0</v>
      </c>
      <c r="K25" s="131" t="b">
        <f t="shared" si="5"/>
        <v>0</v>
      </c>
      <c r="L25" s="131" t="b">
        <f t="shared" si="5"/>
        <v>0</v>
      </c>
      <c r="M25" s="131" t="b">
        <f>AND(NOT($D25="ERR"),$D25&gt;IF(M23="",$D23,M23),$D25&lt;IF(M24="",$D24,M24))</f>
        <v>0</v>
      </c>
      <c r="N25" s="132" t="b">
        <f>AND(NOT($D25="ERR"),$D25&gt;IF(N23="",$D23,N23),$D25&lt;IF(N24="",$D24,N24))</f>
        <v>0</v>
      </c>
    </row>
    <row r="26" spans="2:14" s="69" customFormat="1" ht="17.25" customHeight="1" thickBot="1" x14ac:dyDescent="0.25">
      <c r="B26" s="648"/>
      <c r="C26" s="144" t="s">
        <v>63</v>
      </c>
      <c r="D26" s="145">
        <f>SUMIF(E25:N25,"WAHR",E26:N26)</f>
        <v>0</v>
      </c>
      <c r="E26" s="146">
        <v>1</v>
      </c>
      <c r="F26" s="147">
        <v>2</v>
      </c>
      <c r="G26" s="147">
        <v>3</v>
      </c>
      <c r="H26" s="147">
        <v>4</v>
      </c>
      <c r="I26" s="147">
        <v>5</v>
      </c>
      <c r="J26" s="147">
        <v>6</v>
      </c>
      <c r="K26" s="147">
        <v>7</v>
      </c>
      <c r="L26" s="147">
        <v>8</v>
      </c>
      <c r="M26" s="147">
        <v>9</v>
      </c>
      <c r="N26" s="148">
        <v>10</v>
      </c>
    </row>
    <row r="27" spans="2:14" s="69" customFormat="1" ht="17.25" customHeight="1" x14ac:dyDescent="0.2">
      <c r="B27" s="149"/>
      <c r="C27" s="150"/>
      <c r="D27" s="150"/>
      <c r="E27" s="151"/>
      <c r="F27" s="151"/>
      <c r="G27" s="151"/>
      <c r="H27" s="151"/>
      <c r="I27" s="151"/>
      <c r="J27" s="151"/>
      <c r="K27" s="151"/>
      <c r="L27" s="151"/>
      <c r="M27" s="151"/>
      <c r="N27" s="151"/>
    </row>
    <row r="28" spans="2:14" hidden="1" x14ac:dyDescent="0.2">
      <c r="B28" s="152"/>
      <c r="C28" s="153"/>
      <c r="D28" s="153"/>
      <c r="E28" s="154"/>
      <c r="F28" s="154"/>
      <c r="G28" s="154"/>
      <c r="H28" s="154"/>
      <c r="I28" s="154"/>
      <c r="J28" s="154"/>
      <c r="K28" s="154"/>
      <c r="L28" s="154"/>
      <c r="M28" s="152"/>
      <c r="N28" s="154"/>
    </row>
    <row r="29" spans="2:14" hidden="1" x14ac:dyDescent="0.2">
      <c r="B29" s="152"/>
      <c r="C29" s="153"/>
      <c r="D29" s="153"/>
      <c r="E29" s="154"/>
      <c r="F29" s="154"/>
      <c r="G29" s="154"/>
      <c r="H29" s="154"/>
      <c r="I29" s="154"/>
      <c r="J29" s="154"/>
      <c r="K29" s="154"/>
      <c r="L29" s="154"/>
      <c r="M29" s="152"/>
      <c r="N29" s="154"/>
    </row>
    <row r="30" spans="2:14" ht="13.5" thickBot="1" x14ac:dyDescent="0.25">
      <c r="B30" s="152"/>
      <c r="C30" s="153"/>
      <c r="D30" s="153"/>
      <c r="E30" s="154"/>
      <c r="F30" s="154"/>
      <c r="G30" s="154"/>
      <c r="H30" s="154"/>
      <c r="I30" s="154"/>
      <c r="J30" s="154"/>
      <c r="K30" s="154"/>
      <c r="L30" s="154"/>
      <c r="M30" s="152"/>
      <c r="N30" s="154"/>
    </row>
    <row r="31" spans="2:14" s="69" customFormat="1" ht="17.25" customHeight="1" thickBot="1" x14ac:dyDescent="0.25">
      <c r="B31" s="155" t="s">
        <v>41</v>
      </c>
      <c r="C31" s="156"/>
      <c r="D31" s="116" t="s">
        <v>58</v>
      </c>
      <c r="E31" s="157">
        <v>0</v>
      </c>
      <c r="F31" s="118" t="s">
        <v>43</v>
      </c>
      <c r="G31" s="118" t="s">
        <v>45</v>
      </c>
      <c r="H31" s="119" t="s">
        <v>47</v>
      </c>
      <c r="I31" s="158"/>
      <c r="J31" s="159"/>
      <c r="K31" s="159"/>
      <c r="L31" s="160"/>
      <c r="M31" s="161"/>
      <c r="N31" s="159"/>
    </row>
    <row r="32" spans="2:14" s="69" customFormat="1" ht="16.5" customHeight="1" thickTop="1" x14ac:dyDescent="0.2">
      <c r="B32" s="638" t="s">
        <v>70</v>
      </c>
      <c r="C32" s="162" t="s">
        <v>60</v>
      </c>
      <c r="D32" s="163">
        <v>-999999</v>
      </c>
      <c r="E32" s="164"/>
      <c r="F32" s="122">
        <v>5</v>
      </c>
      <c r="G32" s="122">
        <v>10</v>
      </c>
      <c r="H32" s="123">
        <v>40</v>
      </c>
      <c r="I32" s="165"/>
      <c r="J32" s="159"/>
      <c r="K32" s="159" t="s">
        <v>49</v>
      </c>
      <c r="L32" s="159"/>
      <c r="M32" s="161"/>
      <c r="N32" s="159"/>
    </row>
    <row r="33" spans="2:13" s="69" customFormat="1" ht="16.5" customHeight="1" thickBot="1" x14ac:dyDescent="0.25">
      <c r="B33" s="639"/>
      <c r="C33" s="166" t="s">
        <v>61</v>
      </c>
      <c r="D33" s="167">
        <v>999999</v>
      </c>
      <c r="E33" s="168">
        <v>4</v>
      </c>
      <c r="F33" s="126">
        <v>10</v>
      </c>
      <c r="G33" s="126">
        <v>40</v>
      </c>
      <c r="H33" s="127"/>
      <c r="I33" s="165"/>
      <c r="J33" s="159"/>
      <c r="K33" s="159"/>
      <c r="L33" s="159"/>
      <c r="M33" s="161"/>
    </row>
    <row r="34" spans="2:13" s="69" customFormat="1" ht="16.5" customHeight="1" thickTop="1" x14ac:dyDescent="0.2">
      <c r="B34" s="640"/>
      <c r="C34" s="169" t="s">
        <v>62</v>
      </c>
      <c r="D34" s="170">
        <f>IF(ISERROR(VALUE(CONCATENATE(Ergebnis!M40," "))),0,(Ergebnis!M40))</f>
        <v>0</v>
      </c>
      <c r="E34" s="171" t="b">
        <f>AND(NOT($D34="ERR"),$D34&gt;IF(E32="",$D32,E32),$D34&lt;=IF(E33="",$D33,E33))</f>
        <v>1</v>
      </c>
      <c r="F34" s="172" t="b">
        <f>AND(NOT($D34="ERR"),$D34&gt;=IF(F32="",$D32,F32),$D34&lt;=IF(F33="",$D33,F33))</f>
        <v>0</v>
      </c>
      <c r="G34" s="172" t="b">
        <f>AND(NOT($D34="ERR"),$D34&gt;IF(G32="",$D32,G32),$D34&lt;=IF(G33="",$D33,G33))</f>
        <v>0</v>
      </c>
      <c r="H34" s="173" t="b">
        <f>AND(NOT($D34="ERR"),$D34&gt;IF(H32="",$D32,H32),$D34&lt;=IF(H33="",$D33,H33))</f>
        <v>0</v>
      </c>
      <c r="I34" s="174"/>
      <c r="J34" s="159"/>
      <c r="K34" s="159"/>
      <c r="L34" s="159"/>
      <c r="M34" s="161"/>
    </row>
    <row r="35" spans="2:13" s="69" customFormat="1" ht="16.5" customHeight="1" thickBot="1" x14ac:dyDescent="0.25">
      <c r="B35" s="641"/>
      <c r="C35" s="175" t="s">
        <v>63</v>
      </c>
      <c r="D35" s="145" t="str">
        <f>HLOOKUP(TRUE,E34:H35,2,0)</f>
        <v xml:space="preserve"> </v>
      </c>
      <c r="E35" s="176" t="s">
        <v>49</v>
      </c>
      <c r="F35" s="147" t="s">
        <v>43</v>
      </c>
      <c r="G35" s="147" t="s">
        <v>45</v>
      </c>
      <c r="H35" s="148" t="s">
        <v>47</v>
      </c>
      <c r="I35" s="165"/>
      <c r="J35" s="161"/>
      <c r="K35" s="161"/>
      <c r="L35" s="161"/>
      <c r="M35" s="161"/>
    </row>
    <row r="36" spans="2:13" x14ac:dyDescent="0.2">
      <c r="B36" s="152"/>
      <c r="C36" s="177"/>
      <c r="D36" s="177"/>
      <c r="E36" s="177"/>
      <c r="F36" s="177"/>
      <c r="G36" s="177"/>
      <c r="H36" s="152"/>
      <c r="I36" s="152"/>
      <c r="J36" s="152"/>
      <c r="K36" s="152"/>
      <c r="L36" s="152"/>
      <c r="M36" s="152"/>
    </row>
    <row r="37" spans="2:13" x14ac:dyDescent="0.2">
      <c r="B37" s="152"/>
      <c r="C37" s="177"/>
      <c r="D37" s="177"/>
      <c r="E37" s="177"/>
      <c r="F37" s="177"/>
      <c r="G37" s="177"/>
      <c r="H37" s="152"/>
      <c r="I37" s="152"/>
      <c r="J37" s="152"/>
      <c r="K37" s="152"/>
      <c r="L37" s="152"/>
      <c r="M37" s="152"/>
    </row>
    <row r="38" spans="2:13" x14ac:dyDescent="0.2">
      <c r="B38" s="152"/>
      <c r="C38" s="177"/>
      <c r="D38" s="177"/>
      <c r="E38" s="177"/>
      <c r="F38" s="177"/>
      <c r="G38" s="177"/>
      <c r="H38" s="152"/>
      <c r="I38" s="152"/>
      <c r="J38" s="152"/>
      <c r="K38" s="152"/>
      <c r="L38" s="152"/>
      <c r="M38" s="152"/>
    </row>
    <row r="39" spans="2:13" x14ac:dyDescent="0.2">
      <c r="B39" s="152"/>
      <c r="C39" s="152"/>
      <c r="D39" s="152"/>
      <c r="E39" s="152"/>
      <c r="F39" s="152"/>
      <c r="G39" s="152"/>
      <c r="H39" s="152"/>
      <c r="I39" s="152"/>
      <c r="J39" s="152"/>
      <c r="K39" s="152"/>
      <c r="L39" s="152"/>
      <c r="M39" s="152"/>
    </row>
    <row r="40" spans="2:13" x14ac:dyDescent="0.2">
      <c r="B40" s="152"/>
      <c r="C40" s="152"/>
      <c r="D40" s="152"/>
      <c r="E40" s="152"/>
      <c r="F40" s="152"/>
      <c r="G40" s="152"/>
      <c r="H40" s="152"/>
      <c r="I40" s="152"/>
      <c r="J40" s="152"/>
      <c r="K40" s="152"/>
      <c r="L40" s="152"/>
      <c r="M40" s="152"/>
    </row>
    <row r="48" spans="2:13" x14ac:dyDescent="0.2">
      <c r="E48" s="154"/>
      <c r="F48" s="154"/>
      <c r="G48" s="154"/>
      <c r="H48" s="154"/>
      <c r="I48" s="154"/>
      <c r="J48" s="154"/>
      <c r="K48" s="154"/>
      <c r="L48" s="154"/>
      <c r="M48" s="154"/>
    </row>
    <row r="49" spans="5:13" x14ac:dyDescent="0.2">
      <c r="E49" s="154"/>
      <c r="F49" s="154"/>
      <c r="G49" s="154"/>
      <c r="H49" s="154"/>
      <c r="I49" s="154"/>
      <c r="J49" s="154"/>
      <c r="K49" s="154"/>
      <c r="L49" s="154"/>
      <c r="M49" s="154"/>
    </row>
    <row r="50" spans="5:13" x14ac:dyDescent="0.2">
      <c r="E50" s="154"/>
      <c r="F50" s="154"/>
      <c r="G50" s="154"/>
      <c r="H50" s="154"/>
      <c r="I50" s="154"/>
      <c r="J50" s="154"/>
      <c r="K50" s="154"/>
      <c r="L50" s="154"/>
      <c r="M50" s="154"/>
    </row>
    <row r="51" spans="5:13" x14ac:dyDescent="0.2">
      <c r="E51" s="154"/>
      <c r="F51" s="154"/>
      <c r="G51" s="154"/>
      <c r="H51" s="154"/>
      <c r="I51" s="154"/>
      <c r="J51" s="154"/>
      <c r="K51" s="154"/>
      <c r="L51" s="154"/>
      <c r="M51" s="154"/>
    </row>
  </sheetData>
  <sheetProtection algorithmName="SHA-512" hashValue="tLXZZbLCXhH9MqnCvBUHyH4ntdRfKFj4qACwF4w4kxllAqjZyRFZjT52U+DbaY56+G8Bri+EZU4FaTF/WIfUCQ==" saltValue="pt54YQs/ppSsNLoMUDfoCA==" spinCount="100000" sheet="1" objects="1" scenarios="1"/>
  <mergeCells count="7">
    <mergeCell ref="B32:B35"/>
    <mergeCell ref="B3:B6"/>
    <mergeCell ref="B7:B10"/>
    <mergeCell ref="B11:B14"/>
    <mergeCell ref="B15:B18"/>
    <mergeCell ref="B19:B22"/>
    <mergeCell ref="B23:B26"/>
  </mergeCells>
  <pageMargins left="0.78740157499999996" right="0.78740157499999996" top="0.984251969" bottom="0.984251969" header="0.4921259845" footer="0.4921259845"/>
  <pageSetup paperSize="9" scale="82" fitToHeight="0" orientation="landscape" horizontalDpi="144" verticalDpi="14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1"/>
  <sheetViews>
    <sheetView workbookViewId="0">
      <selection activeCell="E34" sqref="E34"/>
    </sheetView>
  </sheetViews>
  <sheetFormatPr baseColWidth="10" defaultRowHeight="12.75" x14ac:dyDescent="0.2"/>
  <cols>
    <col min="1" max="1" width="1.77734375" style="63" customWidth="1"/>
    <col min="2" max="2" width="2.21875" style="63" customWidth="1"/>
    <col min="3" max="3" width="8.88671875" style="63" customWidth="1"/>
    <col min="4" max="4" width="3.44140625" style="63" customWidth="1"/>
    <col min="5" max="5" width="6.77734375" style="63" customWidth="1"/>
    <col min="6" max="8" width="11.5546875" style="63"/>
    <col min="9" max="9" width="4" style="63" customWidth="1"/>
    <col min="10" max="10" width="10.6640625" style="63" customWidth="1"/>
    <col min="11" max="16384" width="11.5546875" style="63"/>
  </cols>
  <sheetData>
    <row r="2" spans="1:11" x14ac:dyDescent="0.2">
      <c r="A2" s="219" t="s">
        <v>96</v>
      </c>
    </row>
    <row r="4" spans="1:11" ht="23.25" customHeight="1" x14ac:dyDescent="0.2">
      <c r="C4" s="220" t="s">
        <v>103</v>
      </c>
      <c r="D4" s="220"/>
      <c r="E4" s="220" t="s">
        <v>104</v>
      </c>
      <c r="F4" s="649" t="s">
        <v>114</v>
      </c>
      <c r="G4" s="649"/>
      <c r="H4" s="649"/>
      <c r="I4" s="649"/>
      <c r="J4" s="649"/>
    </row>
    <row r="5" spans="1:11" x14ac:dyDescent="0.2">
      <c r="E5" s="221" t="s">
        <v>97</v>
      </c>
      <c r="F5" s="221" t="s">
        <v>98</v>
      </c>
    </row>
    <row r="6" spans="1:11" ht="14.25" customHeight="1" x14ac:dyDescent="0.2">
      <c r="E6" s="221" t="s">
        <v>99</v>
      </c>
      <c r="F6" s="649" t="s">
        <v>100</v>
      </c>
      <c r="G6" s="649"/>
      <c r="H6" s="649"/>
      <c r="I6" s="649"/>
      <c r="J6" s="649"/>
    </row>
    <row r="7" spans="1:11" x14ac:dyDescent="0.2">
      <c r="E7" s="221"/>
      <c r="F7" s="221"/>
    </row>
    <row r="10" spans="1:11" x14ac:dyDescent="0.2">
      <c r="B10" s="222" t="s">
        <v>101</v>
      </c>
      <c r="C10" s="223"/>
    </row>
    <row r="11" spans="1:11" ht="27" customHeight="1" x14ac:dyDescent="0.2">
      <c r="C11" s="650" t="s">
        <v>121</v>
      </c>
      <c r="D11" s="650"/>
      <c r="E11" s="650"/>
      <c r="F11" s="650" t="s">
        <v>122</v>
      </c>
      <c r="G11" s="650"/>
      <c r="H11" s="650"/>
      <c r="I11" s="650"/>
      <c r="J11" s="650"/>
      <c r="K11" s="650"/>
    </row>
    <row r="12" spans="1:11" ht="28.5" customHeight="1" x14ac:dyDescent="0.2">
      <c r="E12" s="235"/>
      <c r="F12" s="649" t="s">
        <v>102</v>
      </c>
      <c r="G12" s="649"/>
      <c r="H12" s="649"/>
      <c r="I12" s="649"/>
      <c r="J12" s="649"/>
      <c r="K12" s="649"/>
    </row>
    <row r="13" spans="1:11" ht="14.25" customHeight="1" x14ac:dyDescent="0.2">
      <c r="D13" s="224"/>
      <c r="E13" s="224"/>
      <c r="F13" s="649" t="s">
        <v>123</v>
      </c>
      <c r="G13" s="649"/>
      <c r="H13" s="649"/>
      <c r="I13" s="649"/>
      <c r="J13" s="649"/>
      <c r="K13" s="649"/>
    </row>
    <row r="14" spans="1:11" ht="16.5" customHeight="1" x14ac:dyDescent="0.2">
      <c r="D14" s="224"/>
      <c r="E14" s="224"/>
      <c r="F14" s="649" t="s">
        <v>124</v>
      </c>
      <c r="G14" s="649"/>
      <c r="H14" s="649"/>
      <c r="I14" s="649"/>
      <c r="J14" s="649"/>
      <c r="K14" s="649"/>
    </row>
    <row r="15" spans="1:11" ht="16.5" customHeight="1" x14ac:dyDescent="0.2">
      <c r="D15" s="224"/>
      <c r="E15" s="224"/>
      <c r="F15" s="649" t="s">
        <v>125</v>
      </c>
      <c r="G15" s="649"/>
      <c r="H15" s="649"/>
      <c r="I15" s="649"/>
      <c r="J15" s="649"/>
      <c r="K15" s="649"/>
    </row>
    <row r="17" spans="2:4" x14ac:dyDescent="0.2">
      <c r="B17" s="221" t="s">
        <v>105</v>
      </c>
    </row>
    <row r="18" spans="2:4" x14ac:dyDescent="0.2">
      <c r="C18" s="221" t="s">
        <v>115</v>
      </c>
      <c r="D18" s="234" t="s">
        <v>116</v>
      </c>
    </row>
    <row r="19" spans="2:4" x14ac:dyDescent="0.2">
      <c r="D19" s="63" t="s">
        <v>117</v>
      </c>
    </row>
    <row r="20" spans="2:4" x14ac:dyDescent="0.2">
      <c r="D20" s="63" t="s">
        <v>120</v>
      </c>
    </row>
    <row r="21" spans="2:4" x14ac:dyDescent="0.2">
      <c r="D21" s="63" t="s">
        <v>119</v>
      </c>
    </row>
  </sheetData>
  <mergeCells count="8">
    <mergeCell ref="F13:K13"/>
    <mergeCell ref="F14:K14"/>
    <mergeCell ref="F15:K15"/>
    <mergeCell ref="F4:J4"/>
    <mergeCell ref="F6:J6"/>
    <mergeCell ref="F11:K11"/>
    <mergeCell ref="C11:E11"/>
    <mergeCell ref="F12:K1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N31" sqref="N31"/>
    </sheetView>
  </sheetViews>
  <sheetFormatPr baseColWidth="10" defaultRowHeight="15" x14ac:dyDescent="0.2"/>
  <cols>
    <col min="1" max="1" width="10.109375" customWidth="1"/>
    <col min="2" max="2" width="39.77734375" customWidth="1"/>
    <col min="3" max="3" width="9.44140625" customWidth="1"/>
    <col min="6" max="6" width="3.21875" customWidth="1"/>
    <col min="7" max="7" width="0.77734375" customWidth="1"/>
    <col min="8" max="8" width="14.77734375" customWidth="1"/>
    <col min="9" max="9" width="9.5546875" customWidth="1"/>
    <col min="10" max="10" width="10.109375" customWidth="1"/>
    <col min="11" max="11" width="9.6640625" customWidth="1"/>
    <col min="12" max="12" width="8.5546875" customWidth="1"/>
    <col min="13" max="13" width="9.109375" customWidth="1"/>
  </cols>
  <sheetData>
    <row r="1" spans="1:13" x14ac:dyDescent="0.2">
      <c r="G1" s="340"/>
      <c r="H1" s="341" t="s">
        <v>131</v>
      </c>
      <c r="I1" s="342"/>
    </row>
    <row r="2" spans="1:13" ht="15.75" thickBot="1" x14ac:dyDescent="0.25">
      <c r="G2" s="340"/>
      <c r="H2" s="343" t="s">
        <v>132</v>
      </c>
      <c r="I2" s="343"/>
    </row>
    <row r="3" spans="1:13" ht="15.75" thickBot="1" x14ac:dyDescent="0.25">
      <c r="A3" s="344" t="s">
        <v>133</v>
      </c>
      <c r="B3" s="345" t="s">
        <v>134</v>
      </c>
      <c r="C3" s="345"/>
      <c r="D3" s="345"/>
      <c r="E3" s="346"/>
      <c r="G3" s="340"/>
    </row>
    <row r="4" spans="1:13" x14ac:dyDescent="0.2">
      <c r="A4" s="347">
        <v>0</v>
      </c>
      <c r="B4" s="348" t="s">
        <v>135</v>
      </c>
      <c r="C4" s="348"/>
      <c r="D4" s="348"/>
      <c r="E4" s="349"/>
      <c r="G4" s="340"/>
      <c r="H4" s="350"/>
      <c r="I4" s="350"/>
      <c r="J4" s="350"/>
      <c r="K4" s="350"/>
      <c r="L4" s="350"/>
      <c r="M4" s="350"/>
    </row>
    <row r="5" spans="1:13" x14ac:dyDescent="0.2">
      <c r="A5" s="351">
        <v>11</v>
      </c>
      <c r="B5" s="651" t="s">
        <v>136</v>
      </c>
      <c r="C5" s="652"/>
      <c r="D5" s="652"/>
      <c r="E5" s="653"/>
      <c r="G5" s="340"/>
      <c r="H5" s="352"/>
      <c r="I5" s="353" t="s">
        <v>137</v>
      </c>
      <c r="J5" s="352" t="s">
        <v>138</v>
      </c>
      <c r="K5" s="354" t="s">
        <v>139</v>
      </c>
      <c r="L5" s="353" t="s">
        <v>140</v>
      </c>
      <c r="M5" s="355" t="s">
        <v>141</v>
      </c>
    </row>
    <row r="6" spans="1:13" x14ac:dyDescent="0.2">
      <c r="A6" s="351">
        <v>12</v>
      </c>
      <c r="B6" s="652" t="s">
        <v>142</v>
      </c>
      <c r="C6" s="652"/>
      <c r="D6" s="652"/>
      <c r="E6" s="653"/>
      <c r="G6" s="340"/>
      <c r="H6" s="356" t="s">
        <v>143</v>
      </c>
      <c r="I6" s="357">
        <f>[1]AK_EU_PG_JUR__Lohnans!K36</f>
        <v>0</v>
      </c>
      <c r="J6" s="358">
        <f>[1]AK_EU_PG_JUR__Lohnans!M36</f>
        <v>0</v>
      </c>
      <c r="K6" s="359">
        <f>[1]AK_EU_PG_JUR__Lohnans!O36</f>
        <v>0</v>
      </c>
      <c r="L6" s="357">
        <f>I6+J6+K6</f>
        <v>0</v>
      </c>
      <c r="M6" s="360">
        <f>L6/3</f>
        <v>0</v>
      </c>
    </row>
    <row r="7" spans="1:13" x14ac:dyDescent="0.2">
      <c r="A7" s="351"/>
      <c r="B7" s="652" t="s">
        <v>144</v>
      </c>
      <c r="C7" s="652"/>
      <c r="D7" s="652"/>
      <c r="E7" s="653"/>
      <c r="G7" s="340"/>
      <c r="H7" s="361" t="s">
        <v>145</v>
      </c>
      <c r="I7" s="362">
        <f>[1]AK_EU_PG_JUR__Lohnans!K85</f>
        <v>0</v>
      </c>
      <c r="J7" s="363">
        <f>[1]AK_EU_PG_JUR__Lohnans!M85</f>
        <v>0</v>
      </c>
      <c r="K7" s="364">
        <f>[1]AK_EU_PG_JUR__Lohnans!O85</f>
        <v>0</v>
      </c>
      <c r="L7" s="362">
        <f>I7+J7+K7</f>
        <v>0</v>
      </c>
      <c r="M7" s="365">
        <f>L7/3</f>
        <v>0</v>
      </c>
    </row>
    <row r="8" spans="1:13" x14ac:dyDescent="0.2">
      <c r="A8" s="351">
        <v>13</v>
      </c>
      <c r="B8" s="652" t="s">
        <v>142</v>
      </c>
      <c r="C8" s="652"/>
      <c r="D8" s="652"/>
      <c r="E8" s="653"/>
      <c r="G8" s="340"/>
    </row>
    <row r="9" spans="1:13" x14ac:dyDescent="0.2">
      <c r="A9" s="351"/>
      <c r="B9" s="652" t="s">
        <v>146</v>
      </c>
      <c r="C9" s="652"/>
      <c r="D9" s="652"/>
      <c r="E9" s="653"/>
      <c r="G9" s="340"/>
      <c r="H9" s="343" t="s">
        <v>147</v>
      </c>
      <c r="I9" s="343"/>
      <c r="J9" s="343"/>
    </row>
    <row r="10" spans="1:13" x14ac:dyDescent="0.2">
      <c r="A10" s="351">
        <v>14</v>
      </c>
      <c r="B10" s="651" t="s">
        <v>148</v>
      </c>
      <c r="C10" s="651"/>
      <c r="D10" s="651"/>
      <c r="E10" s="660"/>
      <c r="G10" s="340"/>
      <c r="H10" s="366" t="s">
        <v>149</v>
      </c>
      <c r="I10" t="b">
        <f>ISNUMBER('[1]2aKZ_EU'!M52)</f>
        <v>0</v>
      </c>
      <c r="J10">
        <f>IF(ISNUMBER('[1]2aKZ_EU'!M52),1,0)</f>
        <v>0</v>
      </c>
    </row>
    <row r="11" spans="1:13" x14ac:dyDescent="0.2">
      <c r="A11" s="351">
        <v>15</v>
      </c>
      <c r="B11" s="651" t="s">
        <v>150</v>
      </c>
      <c r="C11" s="651"/>
      <c r="D11" s="651"/>
      <c r="E11" s="660"/>
      <c r="G11" s="340"/>
      <c r="H11" s="366" t="s">
        <v>151</v>
      </c>
      <c r="I11" t="b">
        <f>ISNUMBER('[1]2bKZ_JUR'!M50)</f>
        <v>0</v>
      </c>
      <c r="J11">
        <f>IF(ISNUMBER('[1]2bKZ_JUR'!M50),1,0)</f>
        <v>0</v>
      </c>
    </row>
    <row r="12" spans="1:13" x14ac:dyDescent="0.2">
      <c r="A12" s="351">
        <v>16</v>
      </c>
      <c r="B12" s="651" t="s">
        <v>152</v>
      </c>
      <c r="C12" s="651"/>
      <c r="D12" s="651"/>
      <c r="E12" s="660"/>
      <c r="G12" s="340"/>
      <c r="H12" s="367" t="s">
        <v>153</v>
      </c>
      <c r="J12">
        <f>J10+J11</f>
        <v>0</v>
      </c>
    </row>
    <row r="13" spans="1:13" x14ac:dyDescent="0.2">
      <c r="A13" s="351">
        <v>17</v>
      </c>
      <c r="B13" s="651" t="s">
        <v>154</v>
      </c>
      <c r="C13" s="651"/>
      <c r="D13" s="651"/>
      <c r="E13" s="660"/>
      <c r="G13" s="340"/>
    </row>
    <row r="14" spans="1:13" x14ac:dyDescent="0.2">
      <c r="A14" s="351">
        <v>61</v>
      </c>
      <c r="B14" s="651" t="s">
        <v>155</v>
      </c>
      <c r="C14" s="651"/>
      <c r="D14" s="651"/>
      <c r="E14" s="660"/>
      <c r="G14" s="340"/>
    </row>
    <row r="15" spans="1:13" x14ac:dyDescent="0.2">
      <c r="A15" s="351">
        <v>62</v>
      </c>
      <c r="B15" s="651" t="s">
        <v>156</v>
      </c>
      <c r="C15" s="652"/>
      <c r="D15" s="652"/>
      <c r="E15" s="653"/>
      <c r="G15" s="340"/>
    </row>
    <row r="16" spans="1:13" x14ac:dyDescent="0.2">
      <c r="A16" s="351">
        <v>63</v>
      </c>
      <c r="B16" s="651" t="s">
        <v>157</v>
      </c>
      <c r="C16" s="651"/>
      <c r="D16" s="651"/>
      <c r="E16" s="660"/>
      <c r="G16" s="340"/>
    </row>
    <row r="17" spans="1:7" x14ac:dyDescent="0.2">
      <c r="A17" s="351">
        <v>64</v>
      </c>
      <c r="B17" s="651" t="s">
        <v>158</v>
      </c>
      <c r="C17" s="652"/>
      <c r="D17" s="652"/>
      <c r="E17" s="653"/>
      <c r="G17" s="340"/>
    </row>
    <row r="18" spans="1:7" ht="15.75" thickBot="1" x14ac:dyDescent="0.25">
      <c r="A18" s="368">
        <v>66</v>
      </c>
      <c r="B18" s="654" t="s">
        <v>159</v>
      </c>
      <c r="C18" s="655"/>
      <c r="D18" s="655"/>
      <c r="E18" s="656"/>
      <c r="G18" s="340"/>
    </row>
    <row r="19" spans="1:7" ht="15.75" thickBot="1" x14ac:dyDescent="0.25">
      <c r="A19" s="63"/>
      <c r="B19" s="221"/>
      <c r="C19" s="63"/>
      <c r="D19" s="63"/>
      <c r="E19" s="63"/>
      <c r="G19" s="340"/>
    </row>
    <row r="20" spans="1:7" ht="15.75" thickBot="1" x14ac:dyDescent="0.25">
      <c r="A20" s="657" t="s">
        <v>160</v>
      </c>
      <c r="B20" s="658"/>
      <c r="C20" s="658"/>
      <c r="D20" s="658"/>
      <c r="E20" s="659"/>
      <c r="G20" s="340"/>
    </row>
    <row r="21" spans="1:7" ht="15.75" customHeight="1" x14ac:dyDescent="0.2">
      <c r="A21" s="369">
        <v>2010</v>
      </c>
      <c r="B21" s="370">
        <v>1</v>
      </c>
      <c r="C21" s="371"/>
      <c r="D21" s="371"/>
      <c r="E21" s="372"/>
      <c r="G21" s="340"/>
    </row>
    <row r="22" spans="1:7" ht="15.75" customHeight="1" x14ac:dyDescent="0.2">
      <c r="A22" s="373" t="s">
        <v>161</v>
      </c>
      <c r="B22" s="374">
        <v>1</v>
      </c>
      <c r="C22" s="154"/>
      <c r="D22" s="154"/>
      <c r="E22" s="375"/>
      <c r="G22" s="340"/>
    </row>
    <row r="23" spans="1:7" ht="15.75" customHeight="1" x14ac:dyDescent="0.2">
      <c r="A23" s="373">
        <v>2011</v>
      </c>
      <c r="B23" s="374">
        <v>2</v>
      </c>
      <c r="C23" s="154"/>
      <c r="D23" s="154"/>
      <c r="E23" s="375"/>
      <c r="G23" s="340"/>
    </row>
    <row r="24" spans="1:7" ht="15.75" customHeight="1" x14ac:dyDescent="0.2">
      <c r="A24" s="373" t="s">
        <v>162</v>
      </c>
      <c r="B24" s="374">
        <v>2</v>
      </c>
      <c r="C24" s="154"/>
      <c r="D24" s="154"/>
      <c r="E24" s="375"/>
      <c r="G24" s="340"/>
    </row>
    <row r="25" spans="1:7" ht="15.75" customHeight="1" x14ac:dyDescent="0.2">
      <c r="A25" s="373">
        <v>2012</v>
      </c>
      <c r="B25" s="374">
        <v>3</v>
      </c>
      <c r="C25" s="154"/>
      <c r="D25" s="154"/>
      <c r="E25" s="375"/>
      <c r="G25" s="340"/>
    </row>
    <row r="26" spans="1:7" ht="15.75" customHeight="1" x14ac:dyDescent="0.2">
      <c r="A26" s="373" t="s">
        <v>163</v>
      </c>
      <c r="B26" s="374">
        <v>3</v>
      </c>
      <c r="C26" s="154"/>
      <c r="D26" s="154"/>
      <c r="E26" s="375"/>
      <c r="G26" s="340"/>
    </row>
    <row r="27" spans="1:7" ht="15.75" customHeight="1" x14ac:dyDescent="0.2">
      <c r="A27" s="373">
        <v>2013</v>
      </c>
      <c r="B27" s="374">
        <v>4</v>
      </c>
      <c r="C27" s="154"/>
      <c r="D27" s="154"/>
      <c r="E27" s="375"/>
      <c r="G27" s="340"/>
    </row>
    <row r="28" spans="1:7" ht="15.75" customHeight="1" x14ac:dyDescent="0.2">
      <c r="A28" s="373" t="s">
        <v>164</v>
      </c>
      <c r="B28" s="374">
        <v>4</v>
      </c>
      <c r="C28" s="154"/>
      <c r="D28" s="154"/>
      <c r="E28" s="375"/>
      <c r="G28" s="340"/>
    </row>
    <row r="29" spans="1:7" ht="15.75" customHeight="1" x14ac:dyDescent="0.2">
      <c r="A29" s="373">
        <v>2014</v>
      </c>
      <c r="B29" s="374">
        <v>5</v>
      </c>
      <c r="C29" s="154"/>
      <c r="D29" s="154"/>
      <c r="E29" s="375"/>
      <c r="G29" s="340"/>
    </row>
    <row r="30" spans="1:7" ht="15.75" customHeight="1" x14ac:dyDescent="0.2">
      <c r="A30" s="373" t="s">
        <v>165</v>
      </c>
      <c r="B30" s="374">
        <v>5</v>
      </c>
      <c r="C30" s="154"/>
      <c r="D30" s="154"/>
      <c r="E30" s="375"/>
      <c r="G30" s="340"/>
    </row>
    <row r="31" spans="1:7" ht="15.75" customHeight="1" x14ac:dyDescent="0.2">
      <c r="A31" s="376">
        <v>2015</v>
      </c>
      <c r="B31" s="374">
        <v>6</v>
      </c>
      <c r="C31" s="154"/>
      <c r="D31" s="154"/>
      <c r="E31" s="375"/>
      <c r="G31" s="340"/>
    </row>
    <row r="32" spans="1:7" ht="15.75" customHeight="1" x14ac:dyDescent="0.2">
      <c r="A32" s="377" t="s">
        <v>166</v>
      </c>
      <c r="B32" s="374">
        <v>6</v>
      </c>
      <c r="C32" s="154"/>
      <c r="D32" s="154"/>
      <c r="E32" s="375"/>
      <c r="G32" s="340"/>
    </row>
    <row r="33" spans="1:7" ht="15.75" customHeight="1" x14ac:dyDescent="0.2">
      <c r="A33" s="376">
        <v>2016</v>
      </c>
      <c r="B33" s="374">
        <v>7</v>
      </c>
      <c r="C33" s="154"/>
      <c r="D33" s="154"/>
      <c r="E33" s="375"/>
      <c r="G33" s="340"/>
    </row>
    <row r="34" spans="1:7" ht="15.75" customHeight="1" x14ac:dyDescent="0.2">
      <c r="A34" s="377" t="s">
        <v>167</v>
      </c>
      <c r="B34" s="374">
        <v>7</v>
      </c>
      <c r="C34" s="154"/>
      <c r="D34" s="154"/>
      <c r="E34" s="375"/>
      <c r="G34" s="340"/>
    </row>
    <row r="35" spans="1:7" ht="15.75" customHeight="1" x14ac:dyDescent="0.2">
      <c r="A35" s="376">
        <v>2017</v>
      </c>
      <c r="B35" s="374">
        <v>8</v>
      </c>
      <c r="C35" s="154"/>
      <c r="D35" s="154"/>
      <c r="E35" s="375"/>
      <c r="G35" s="340"/>
    </row>
    <row r="36" spans="1:7" ht="15.75" customHeight="1" x14ac:dyDescent="0.2">
      <c r="A36" s="378" t="s">
        <v>168</v>
      </c>
      <c r="B36" s="374">
        <v>8</v>
      </c>
      <c r="C36" s="154"/>
      <c r="D36" s="154"/>
      <c r="E36" s="375"/>
      <c r="G36" s="340"/>
    </row>
    <row r="37" spans="1:7" ht="15.75" customHeight="1" x14ac:dyDescent="0.2">
      <c r="A37" s="379">
        <v>2018</v>
      </c>
      <c r="B37" s="374">
        <v>9</v>
      </c>
      <c r="C37" s="154"/>
      <c r="D37" s="154"/>
      <c r="E37" s="375"/>
      <c r="G37" s="340"/>
    </row>
    <row r="38" spans="1:7" ht="15.75" customHeight="1" x14ac:dyDescent="0.2">
      <c r="A38" s="378" t="s">
        <v>169</v>
      </c>
      <c r="B38" s="374">
        <v>9</v>
      </c>
      <c r="C38" s="154"/>
      <c r="D38" s="154"/>
      <c r="E38" s="375"/>
      <c r="G38" s="340"/>
    </row>
    <row r="39" spans="1:7" ht="15.75" customHeight="1" x14ac:dyDescent="0.2">
      <c r="A39" s="379">
        <v>2019</v>
      </c>
      <c r="B39" s="374">
        <v>10</v>
      </c>
      <c r="C39" s="154"/>
      <c r="D39" s="154"/>
      <c r="E39" s="375"/>
      <c r="G39" s="340"/>
    </row>
    <row r="40" spans="1:7" ht="15.75" thickBot="1" x14ac:dyDescent="0.25">
      <c r="A40" s="380" t="s">
        <v>170</v>
      </c>
      <c r="B40" s="381">
        <v>10</v>
      </c>
      <c r="C40" s="382"/>
      <c r="D40" s="382"/>
      <c r="E40" s="383"/>
      <c r="G40" s="340"/>
    </row>
  </sheetData>
  <mergeCells count="15">
    <mergeCell ref="B10:E10"/>
    <mergeCell ref="B5:E5"/>
    <mergeCell ref="B6:E6"/>
    <mergeCell ref="B7:E7"/>
    <mergeCell ref="B8:E8"/>
    <mergeCell ref="B9:E9"/>
    <mergeCell ref="B17:E17"/>
    <mergeCell ref="B18:E18"/>
    <mergeCell ref="A20:E20"/>
    <mergeCell ref="B11:E11"/>
    <mergeCell ref="B12:E12"/>
    <mergeCell ref="B13:E13"/>
    <mergeCell ref="B14:E14"/>
    <mergeCell ref="B15:E15"/>
    <mergeCell ref="B16:E1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Start</vt:lpstr>
      <vt:lpstr>Hinweise</vt:lpstr>
      <vt:lpstr>Ergebnis</vt:lpstr>
      <vt:lpstr>Bewertrahmen</vt:lpstr>
      <vt:lpstr>Back_Rahmen</vt:lpstr>
      <vt:lpstr>Sonstiges</vt:lpstr>
      <vt:lpstr>Hilfstabelle</vt:lpstr>
      <vt:lpstr>Bewertrahmen!Druckbereich</vt:lpstr>
      <vt:lpstr>Ergebnis!Druckbereich</vt:lpstr>
      <vt:lpstr>Hinweise!Druckbereich</vt:lpstr>
      <vt:lpstr>Start!Druckbereich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TLLLR Matthes, Ines</dc:creator>
  <cp:lastModifiedBy>TLLLR Hoffmann, André</cp:lastModifiedBy>
  <cp:lastPrinted>2020-08-07T08:40:50Z</cp:lastPrinted>
  <dcterms:created xsi:type="dcterms:W3CDTF">2020-06-05T07:58:10Z</dcterms:created>
  <dcterms:modified xsi:type="dcterms:W3CDTF">2023-12-22T08:45:35Z</dcterms:modified>
</cp:coreProperties>
</file>